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octobre 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calcChain.xml><?xml version="1.0" encoding="utf-8"?>
<calcChain xmlns="http://schemas.openxmlformats.org/spreadsheetml/2006/main">
  <c r="O38" i="6"/>
  <c r="J38"/>
  <c r="Q37"/>
  <c r="P37"/>
  <c r="O37"/>
  <c r="L37"/>
  <c r="K37"/>
  <c r="J37"/>
  <c r="I37"/>
  <c r="Q36"/>
  <c r="P36"/>
  <c r="O36"/>
  <c r="L36"/>
  <c r="K36"/>
  <c r="J36"/>
  <c r="I36"/>
  <c r="AC35"/>
  <c r="AB35"/>
  <c r="AA35"/>
  <c r="Z35"/>
  <c r="Y35"/>
  <c r="X35"/>
  <c r="W35"/>
  <c r="V35"/>
  <c r="U35"/>
  <c r="S35"/>
  <c r="R35"/>
  <c r="N35"/>
  <c r="M35"/>
  <c r="Q33"/>
  <c r="P33"/>
  <c r="O33"/>
  <c r="L33"/>
  <c r="K33"/>
  <c r="J33"/>
  <c r="I33"/>
  <c r="C33"/>
  <c r="E33" s="1"/>
  <c r="Q32"/>
  <c r="P32"/>
  <c r="O32"/>
  <c r="T32" s="1"/>
  <c r="L32"/>
  <c r="K32"/>
  <c r="J32"/>
  <c r="I32"/>
  <c r="C32"/>
  <c r="E32" s="1"/>
  <c r="Q31"/>
  <c r="P31"/>
  <c r="O31"/>
  <c r="L31"/>
  <c r="K31"/>
  <c r="J31"/>
  <c r="I31"/>
  <c r="E31"/>
  <c r="C31"/>
  <c r="Q30"/>
  <c r="P30"/>
  <c r="O30"/>
  <c r="L30"/>
  <c r="K30"/>
  <c r="J30"/>
  <c r="I30"/>
  <c r="C30"/>
  <c r="E30" s="1"/>
  <c r="Q29"/>
  <c r="P29"/>
  <c r="O29"/>
  <c r="L29"/>
  <c r="K29"/>
  <c r="J29"/>
  <c r="I29"/>
  <c r="F29"/>
  <c r="D29"/>
  <c r="C29"/>
  <c r="Q28"/>
  <c r="P28"/>
  <c r="O28"/>
  <c r="L28"/>
  <c r="K28"/>
  <c r="J28"/>
  <c r="I28"/>
  <c r="F28"/>
  <c r="C28"/>
  <c r="E28" s="1"/>
  <c r="Q27"/>
  <c r="P27"/>
  <c r="O27"/>
  <c r="L27"/>
  <c r="K27"/>
  <c r="J27"/>
  <c r="I27"/>
  <c r="C27"/>
  <c r="E27" s="1"/>
  <c r="Q26"/>
  <c r="P26"/>
  <c r="O26"/>
  <c r="L26"/>
  <c r="K26"/>
  <c r="J26"/>
  <c r="I26"/>
  <c r="E26"/>
  <c r="C26"/>
  <c r="Q25"/>
  <c r="P25"/>
  <c r="O25"/>
  <c r="T25" s="1"/>
  <c r="L25"/>
  <c r="K25"/>
  <c r="J25"/>
  <c r="I25"/>
  <c r="C25"/>
  <c r="E25" s="1"/>
  <c r="Q24"/>
  <c r="P24"/>
  <c r="O24"/>
  <c r="L24"/>
  <c r="K24"/>
  <c r="J24"/>
  <c r="I24"/>
  <c r="F24"/>
  <c r="C24"/>
  <c r="E24" s="1"/>
  <c r="Q23"/>
  <c r="P23"/>
  <c r="O23"/>
  <c r="L23"/>
  <c r="K23"/>
  <c r="J23"/>
  <c r="I23"/>
  <c r="C23"/>
  <c r="E23" s="1"/>
  <c r="Q22"/>
  <c r="P22"/>
  <c r="O22"/>
  <c r="L22"/>
  <c r="K22"/>
  <c r="J22"/>
  <c r="I22"/>
  <c r="E22"/>
  <c r="C22"/>
  <c r="Q21"/>
  <c r="P21"/>
  <c r="O21"/>
  <c r="L21"/>
  <c r="K21"/>
  <c r="J21"/>
  <c r="I21"/>
  <c r="C21"/>
  <c r="E21" s="1"/>
  <c r="Q20"/>
  <c r="P20"/>
  <c r="O20"/>
  <c r="L20"/>
  <c r="K20"/>
  <c r="J20"/>
  <c r="I20"/>
  <c r="C20"/>
  <c r="E20" s="1"/>
  <c r="Q19"/>
  <c r="P19"/>
  <c r="O19"/>
  <c r="L19"/>
  <c r="K19"/>
  <c r="J19"/>
  <c r="I19"/>
  <c r="F19"/>
  <c r="C19"/>
  <c r="E19" s="1"/>
  <c r="Q18"/>
  <c r="P18"/>
  <c r="O18"/>
  <c r="L18"/>
  <c r="K18"/>
  <c r="J18"/>
  <c r="I18"/>
  <c r="C18"/>
  <c r="E18" s="1"/>
  <c r="Q17"/>
  <c r="P17"/>
  <c r="O17"/>
  <c r="T17" s="1"/>
  <c r="L17"/>
  <c r="K17"/>
  <c r="J17"/>
  <c r="I17"/>
  <c r="C17"/>
  <c r="E17" s="1"/>
  <c r="Q16"/>
  <c r="P16"/>
  <c r="O16"/>
  <c r="L16"/>
  <c r="K16"/>
  <c r="J16"/>
  <c r="I16"/>
  <c r="C16"/>
  <c r="E16" s="1"/>
  <c r="Q15"/>
  <c r="P15"/>
  <c r="O15"/>
  <c r="L15"/>
  <c r="K15"/>
  <c r="J15"/>
  <c r="I15"/>
  <c r="C15"/>
  <c r="E15" s="1"/>
  <c r="Q14"/>
  <c r="P14"/>
  <c r="O14"/>
  <c r="L14"/>
  <c r="K14"/>
  <c r="J14"/>
  <c r="I14"/>
  <c r="F14"/>
  <c r="C14"/>
  <c r="E14" s="1"/>
  <c r="Q13"/>
  <c r="P13"/>
  <c r="O13"/>
  <c r="L13"/>
  <c r="K13"/>
  <c r="J13"/>
  <c r="I13"/>
  <c r="F13"/>
  <c r="C13"/>
  <c r="E13" s="1"/>
  <c r="Q12"/>
  <c r="P12"/>
  <c r="O12"/>
  <c r="L12"/>
  <c r="K12"/>
  <c r="J12"/>
  <c r="I12"/>
  <c r="F12"/>
  <c r="D12"/>
  <c r="C12"/>
  <c r="E12" s="1"/>
  <c r="Q11"/>
  <c r="P11"/>
  <c r="O11"/>
  <c r="T11" s="1"/>
  <c r="L11"/>
  <c r="K11"/>
  <c r="J11"/>
  <c r="I11"/>
  <c r="F11"/>
  <c r="D11"/>
  <c r="C11"/>
  <c r="E11" s="1"/>
  <c r="Q10"/>
  <c r="P10"/>
  <c r="O10"/>
  <c r="L10"/>
  <c r="K10"/>
  <c r="J10"/>
  <c r="I10"/>
  <c r="G10"/>
  <c r="G34" s="1"/>
  <c r="F10"/>
  <c r="D10"/>
  <c r="D34" s="1"/>
  <c r="C10"/>
  <c r="Q9"/>
  <c r="P9"/>
  <c r="O9"/>
  <c r="L9"/>
  <c r="K9"/>
  <c r="J9"/>
  <c r="I9"/>
  <c r="F9"/>
  <c r="E9"/>
  <c r="C9"/>
  <c r="Q8"/>
  <c r="P8"/>
  <c r="O8"/>
  <c r="L8"/>
  <c r="K8"/>
  <c r="J8"/>
  <c r="I8"/>
  <c r="C8"/>
  <c r="E8" s="1"/>
  <c r="Q7"/>
  <c r="P7"/>
  <c r="O7"/>
  <c r="L7"/>
  <c r="K7"/>
  <c r="J7"/>
  <c r="I7"/>
  <c r="F7"/>
  <c r="F34" s="1"/>
  <c r="C7"/>
  <c r="E7" s="1"/>
  <c r="Q6"/>
  <c r="P6"/>
  <c r="O6"/>
  <c r="L6"/>
  <c r="K6"/>
  <c r="J6"/>
  <c r="I6"/>
  <c r="E6"/>
  <c r="C6"/>
  <c r="Q5"/>
  <c r="P5"/>
  <c r="O5"/>
  <c r="T5" s="1"/>
  <c r="T35" s="1"/>
  <c r="L5"/>
  <c r="K5"/>
  <c r="J5"/>
  <c r="I5"/>
  <c r="C5"/>
  <c r="E5" s="1"/>
  <c r="Q4"/>
  <c r="P4"/>
  <c r="O4"/>
  <c r="L4"/>
  <c r="K4"/>
  <c r="J4"/>
  <c r="I4"/>
  <c r="C4"/>
  <c r="E4" s="1"/>
  <c r="Q3"/>
  <c r="Q35" s="1"/>
  <c r="P3"/>
  <c r="P35" s="1"/>
  <c r="O3"/>
  <c r="O35" s="1"/>
  <c r="L3"/>
  <c r="L35" s="1"/>
  <c r="K3"/>
  <c r="K35" s="1"/>
  <c r="J3"/>
  <c r="J35" s="1"/>
  <c r="I3"/>
  <c r="I35" s="1"/>
  <c r="C3"/>
  <c r="C34" s="1"/>
  <c r="K16" i="5"/>
  <c r="L16" s="1"/>
  <c r="G16"/>
  <c r="H16" s="1"/>
  <c r="K15"/>
  <c r="L15" s="1"/>
  <c r="G15"/>
  <c r="H15" s="1"/>
  <c r="J14"/>
  <c r="I14"/>
  <c r="F14"/>
  <c r="E14"/>
  <c r="D14"/>
  <c r="C14"/>
  <c r="B14"/>
  <c r="J13"/>
  <c r="I13"/>
  <c r="F13"/>
  <c r="E13"/>
  <c r="D13"/>
  <c r="C13"/>
  <c r="B13"/>
  <c r="J12"/>
  <c r="I12"/>
  <c r="F12"/>
  <c r="E12"/>
  <c r="D12"/>
  <c r="C12"/>
  <c r="B12"/>
  <c r="J11"/>
  <c r="I11"/>
  <c r="F11"/>
  <c r="E11"/>
  <c r="D11"/>
  <c r="C11"/>
  <c r="B11"/>
  <c r="J10"/>
  <c r="I10"/>
  <c r="K10" s="1"/>
  <c r="L10" s="1"/>
  <c r="F10"/>
  <c r="E10"/>
  <c r="G10" s="1"/>
  <c r="H10" s="1"/>
  <c r="D10"/>
  <c r="C10"/>
  <c r="B10"/>
  <c r="J9"/>
  <c r="I9"/>
  <c r="F9"/>
  <c r="E9"/>
  <c r="D9"/>
  <c r="C9"/>
  <c r="B9"/>
  <c r="J8"/>
  <c r="I8"/>
  <c r="K8" s="1"/>
  <c r="L8" s="1"/>
  <c r="F8"/>
  <c r="E8"/>
  <c r="G8" s="1"/>
  <c r="H8" s="1"/>
  <c r="D8"/>
  <c r="C8"/>
  <c r="B8"/>
  <c r="J7"/>
  <c r="I7"/>
  <c r="F7"/>
  <c r="E7"/>
  <c r="D7"/>
  <c r="C7"/>
  <c r="B7"/>
  <c r="J6"/>
  <c r="I6"/>
  <c r="K6" s="1"/>
  <c r="L6" s="1"/>
  <c r="F6"/>
  <c r="E6"/>
  <c r="G6" s="1"/>
  <c r="H6" s="1"/>
  <c r="D6"/>
  <c r="C6"/>
  <c r="B6"/>
  <c r="J5"/>
  <c r="J18" s="1"/>
  <c r="I5"/>
  <c r="F5"/>
  <c r="F18" s="1"/>
  <c r="E5"/>
  <c r="E17" s="1"/>
  <c r="D5"/>
  <c r="D18" s="1"/>
  <c r="C5"/>
  <c r="C17" s="1"/>
  <c r="B5"/>
  <c r="B18" s="1"/>
  <c r="F16" i="4"/>
  <c r="AB16" s="1"/>
  <c r="F15"/>
  <c r="AC15" s="1"/>
  <c r="D15"/>
  <c r="AD14"/>
  <c r="AA14"/>
  <c r="Z14"/>
  <c r="Y14"/>
  <c r="X14"/>
  <c r="W14"/>
  <c r="V14"/>
  <c r="T14"/>
  <c r="Q14"/>
  <c r="P14"/>
  <c r="O14"/>
  <c r="N14"/>
  <c r="M14"/>
  <c r="L14"/>
  <c r="I14"/>
  <c r="H14"/>
  <c r="G14"/>
  <c r="E14"/>
  <c r="C14"/>
  <c r="B14"/>
  <c r="AD13"/>
  <c r="AA13"/>
  <c r="Z13"/>
  <c r="Y13"/>
  <c r="X13"/>
  <c r="W13"/>
  <c r="V13"/>
  <c r="T13"/>
  <c r="Q13"/>
  <c r="P13"/>
  <c r="O13"/>
  <c r="N13"/>
  <c r="M13"/>
  <c r="L13"/>
  <c r="I13"/>
  <c r="H13"/>
  <c r="G13"/>
  <c r="E13"/>
  <c r="C13"/>
  <c r="B13"/>
  <c r="AD12"/>
  <c r="AA12"/>
  <c r="Z12"/>
  <c r="Y12"/>
  <c r="X12"/>
  <c r="W12"/>
  <c r="V12"/>
  <c r="T12"/>
  <c r="Q12"/>
  <c r="P12"/>
  <c r="O12"/>
  <c r="N12"/>
  <c r="M12"/>
  <c r="L12"/>
  <c r="I12"/>
  <c r="H12"/>
  <c r="G12"/>
  <c r="E12"/>
  <c r="C12"/>
  <c r="B12"/>
  <c r="AD11"/>
  <c r="AA11"/>
  <c r="Z11"/>
  <c r="Y11"/>
  <c r="X11"/>
  <c r="W11"/>
  <c r="V11"/>
  <c r="T11"/>
  <c r="Q11"/>
  <c r="P11"/>
  <c r="O11"/>
  <c r="N11"/>
  <c r="M11"/>
  <c r="L11"/>
  <c r="I11"/>
  <c r="H11"/>
  <c r="G11"/>
  <c r="E11"/>
  <c r="C11"/>
  <c r="B11"/>
  <c r="F11" s="1"/>
  <c r="D11" s="1"/>
  <c r="AD10"/>
  <c r="AA10"/>
  <c r="Z10"/>
  <c r="Y10"/>
  <c r="X10"/>
  <c r="W10"/>
  <c r="V10"/>
  <c r="T10"/>
  <c r="Q10"/>
  <c r="P10"/>
  <c r="O10"/>
  <c r="N10"/>
  <c r="M10"/>
  <c r="L10"/>
  <c r="I10"/>
  <c r="H10"/>
  <c r="G10"/>
  <c r="E10"/>
  <c r="C10"/>
  <c r="B10"/>
  <c r="F10" s="1"/>
  <c r="D10" s="1"/>
  <c r="AD9"/>
  <c r="AA9"/>
  <c r="Z9"/>
  <c r="Y9"/>
  <c r="X9"/>
  <c r="W9"/>
  <c r="V9"/>
  <c r="T9"/>
  <c r="Q9"/>
  <c r="P9"/>
  <c r="O9"/>
  <c r="N9"/>
  <c r="M9"/>
  <c r="L9"/>
  <c r="I9"/>
  <c r="H9"/>
  <c r="G9"/>
  <c r="E9"/>
  <c r="C9"/>
  <c r="B9"/>
  <c r="F9" s="1"/>
  <c r="D9" s="1"/>
  <c r="AD8"/>
  <c r="AA8"/>
  <c r="Z8"/>
  <c r="Y8"/>
  <c r="X8"/>
  <c r="W8"/>
  <c r="V8"/>
  <c r="T8"/>
  <c r="Q8"/>
  <c r="P8"/>
  <c r="O8"/>
  <c r="N8"/>
  <c r="M8"/>
  <c r="L8"/>
  <c r="I8"/>
  <c r="H8"/>
  <c r="G8"/>
  <c r="E8"/>
  <c r="C8"/>
  <c r="B8"/>
  <c r="F8" s="1"/>
  <c r="D8" s="1"/>
  <c r="AD7"/>
  <c r="AA7"/>
  <c r="Z7"/>
  <c r="Y7"/>
  <c r="X7"/>
  <c r="W7"/>
  <c r="V7"/>
  <c r="T7"/>
  <c r="Q7"/>
  <c r="P7"/>
  <c r="O7"/>
  <c r="N7"/>
  <c r="M7"/>
  <c r="L7"/>
  <c r="I7"/>
  <c r="H7"/>
  <c r="G7"/>
  <c r="E7"/>
  <c r="C7"/>
  <c r="B7"/>
  <c r="AD6"/>
  <c r="AA6"/>
  <c r="Z6"/>
  <c r="Y6"/>
  <c r="X6"/>
  <c r="W6"/>
  <c r="V6"/>
  <c r="T6"/>
  <c r="Q6"/>
  <c r="P6"/>
  <c r="O6"/>
  <c r="N6"/>
  <c r="M6"/>
  <c r="L6"/>
  <c r="I6"/>
  <c r="H6"/>
  <c r="G6"/>
  <c r="E6"/>
  <c r="C6"/>
  <c r="B6"/>
  <c r="AD5"/>
  <c r="AD18" s="1"/>
  <c r="AA5"/>
  <c r="AA18" s="1"/>
  <c r="Z5"/>
  <c r="Z18" s="1"/>
  <c r="Y5"/>
  <c r="Y18" s="1"/>
  <c r="X5"/>
  <c r="X17" s="1"/>
  <c r="W5"/>
  <c r="W18" s="1"/>
  <c r="V5"/>
  <c r="V17" s="1"/>
  <c r="T5"/>
  <c r="T18" s="1"/>
  <c r="Q5"/>
  <c r="Q18" s="1"/>
  <c r="P5"/>
  <c r="P18" s="1"/>
  <c r="O5"/>
  <c r="O18" s="1"/>
  <c r="N5"/>
  <c r="N18" s="1"/>
  <c r="M5"/>
  <c r="M17" s="1"/>
  <c r="L5"/>
  <c r="L18" s="1"/>
  <c r="I5"/>
  <c r="I18" s="1"/>
  <c r="H5"/>
  <c r="H17" s="1"/>
  <c r="G5"/>
  <c r="G18" s="1"/>
  <c r="E5"/>
  <c r="E18" s="1"/>
  <c r="C5"/>
  <c r="C18" s="1"/>
  <c r="B5"/>
  <c r="B17" s="1"/>
  <c r="G12" i="5" l="1"/>
  <c r="H12" s="1"/>
  <c r="K12"/>
  <c r="L12" s="1"/>
  <c r="G14"/>
  <c r="H14" s="1"/>
  <c r="K14"/>
  <c r="L14" s="1"/>
  <c r="F6" i="4"/>
  <c r="F7"/>
  <c r="D7" s="1"/>
  <c r="F12"/>
  <c r="D12" s="1"/>
  <c r="F14"/>
  <c r="D14" s="1"/>
  <c r="K5" i="5"/>
  <c r="G7"/>
  <c r="H7" s="1"/>
  <c r="K7"/>
  <c r="L7" s="1"/>
  <c r="G9"/>
  <c r="H9" s="1"/>
  <c r="K9"/>
  <c r="L9" s="1"/>
  <c r="G11"/>
  <c r="H11" s="1"/>
  <c r="K11"/>
  <c r="L11" s="1"/>
  <c r="G13"/>
  <c r="H13" s="1"/>
  <c r="K13"/>
  <c r="L13" s="1"/>
  <c r="E10" i="6"/>
  <c r="E29"/>
  <c r="F13" i="4"/>
  <c r="D13" s="1"/>
  <c r="E3" i="6"/>
  <c r="C35"/>
  <c r="K18" i="5"/>
  <c r="K17"/>
  <c r="L5"/>
  <c r="L18" s="1"/>
  <c r="B17"/>
  <c r="D17"/>
  <c r="F17"/>
  <c r="I17"/>
  <c r="C18"/>
  <c r="E18"/>
  <c r="I18"/>
  <c r="G5"/>
  <c r="J17"/>
  <c r="S6" i="4"/>
  <c r="D6"/>
  <c r="J6"/>
  <c r="R6"/>
  <c r="J7"/>
  <c r="R7"/>
  <c r="S7"/>
  <c r="J8"/>
  <c r="R8"/>
  <c r="S8"/>
  <c r="J9"/>
  <c r="R9"/>
  <c r="S9"/>
  <c r="J10"/>
  <c r="R10"/>
  <c r="S10"/>
  <c r="J11"/>
  <c r="R11"/>
  <c r="S11"/>
  <c r="J12"/>
  <c r="R12"/>
  <c r="S12"/>
  <c r="J13"/>
  <c r="R13"/>
  <c r="S13"/>
  <c r="J14"/>
  <c r="R14"/>
  <c r="S14"/>
  <c r="AB6"/>
  <c r="AC6"/>
  <c r="AB7"/>
  <c r="AC7"/>
  <c r="AB8"/>
  <c r="AC8"/>
  <c r="AB9"/>
  <c r="AC9"/>
  <c r="AB10"/>
  <c r="AC10"/>
  <c r="AB11"/>
  <c r="AC11"/>
  <c r="AB12"/>
  <c r="AC12"/>
  <c r="AB13"/>
  <c r="AC13"/>
  <c r="AB14"/>
  <c r="AC14"/>
  <c r="R15"/>
  <c r="AB15"/>
  <c r="D16"/>
  <c r="J16"/>
  <c r="S16"/>
  <c r="AC16"/>
  <c r="C17"/>
  <c r="E17"/>
  <c r="G17"/>
  <c r="L17"/>
  <c r="N17"/>
  <c r="W17"/>
  <c r="B18"/>
  <c r="H18"/>
  <c r="M18"/>
  <c r="V18"/>
  <c r="X18"/>
  <c r="F5"/>
  <c r="J5" s="1"/>
  <c r="J18" s="1"/>
  <c r="S5"/>
  <c r="S18" s="1"/>
  <c r="J15"/>
  <c r="S15"/>
  <c r="R16"/>
  <c r="AB5" l="1"/>
  <c r="AB18" s="1"/>
  <c r="E35" i="6"/>
  <c r="E34"/>
  <c r="G17" i="5"/>
  <c r="G18"/>
  <c r="H5"/>
  <c r="H18" s="1"/>
  <c r="F17" i="4"/>
  <c r="D5"/>
  <c r="F18"/>
  <c r="AC5"/>
  <c r="AC18" s="1"/>
  <c r="R5"/>
  <c r="R18" s="1"/>
  <c r="D17" l="1"/>
  <c r="D18"/>
  <c r="I21" i="5" l="1"/>
  <c r="J21"/>
  <c r="E21"/>
  <c r="F21"/>
  <c r="D21"/>
</calcChain>
</file>

<file path=xl/sharedStrings.xml><?xml version="1.0" encoding="utf-8"?>
<sst xmlns="http://schemas.openxmlformats.org/spreadsheetml/2006/main" count="235" uniqueCount="99">
  <si>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</si>
  <si>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</si>
  <si>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</si>
  <si>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</si>
  <si>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</si>
  <si>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</si>
  <si>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</si>
  <si>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</si>
  <si>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</si>
  <si>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</si>
  <si>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</si>
  <si>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</si>
  <si>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</si>
  <si>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</si>
  <si>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</si>
  <si>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</si>
  <si>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</si>
  <si>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</si>
  <si>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</si>
  <si>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</si>
  <si>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</si>
  <si>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</si>
  <si>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</si>
  <si>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</si>
  <si>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</si>
  <si>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</si>
  <si>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</si>
  <si>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</si>
  <si>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</si>
  <si>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</si>
  <si>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</si>
  <si>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</si>
  <si>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</si>
  <si>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</si>
  <si>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</si>
  <si>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</si>
  <si>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</si>
  <si>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</si>
  <si>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</si>
  <si>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Moy. annuelle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</si>
  <si>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</si>
  <si>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</si>
  <si>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</si>
  <si>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</si>
  <si>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</si>
  <si>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</si>
  <si>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</si>
  <si>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</si>
  <si>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</si>
  <si>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Moyenne</t>
  </si>
  <si>
    <t>MES         LAC</t>
  </si>
  <si>
    <t>DCO Entrée</t>
  </si>
  <si>
    <t>DCO Sortie</t>
  </si>
  <si>
    <t>P        Entrée</t>
  </si>
  <si>
    <t>P        Sortie</t>
  </si>
  <si>
    <t>Moy.  mg / l</t>
  </si>
  <si>
    <t>OCTOBRE  2012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</si>
  <si>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</si>
  <si>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</si>
  <si>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</si>
  <si>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</si>
  <si>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</si>
  <si>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</si>
  <si>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</si>
  <si>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</si>
  <si>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</si>
  <si>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</si>
  <si>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</si>
  <si>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</si>
  <si>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OCTOBRE    2012</t>
  </si>
  <si>
    <t>Date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</si>
  <si>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</si>
  <si>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</si>
  <si>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</si>
  <si>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</si>
  <si>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</si>
  <si>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</si>
  <si>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</si>
  <si>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</si>
  <si>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Jour</t>
  </si>
  <si>
    <t>L</t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</si>
  <si>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dessableur 384 ml/mn</t>
    </r>
  </si>
  <si>
    <t>M</t>
  </si>
  <si>
    <t>J</t>
  </si>
  <si>
    <t>V</t>
  </si>
  <si>
    <t>S</t>
  </si>
  <si>
    <t>D</t>
  </si>
  <si>
    <t>Arrêt recirculation BS</t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</si>
  <si>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dessableur 364 ml/mn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</si>
  <si>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dessableur 353 ml/mn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</si>
  <si>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dessableur 360 ml/mn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</si>
  <si>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dessableur 367 ml/mn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</si>
  <si>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dessableur 359 ml/mn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</si>
  <si>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dessableur 375 ml/mn</t>
    </r>
  </si>
  <si>
    <t>FeCl3 dessableur 360 ml/mn</t>
  </si>
  <si>
    <t>Valeur manquantes estimées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</si>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</sst>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2" fillId="0" borderId="0" xfId="1" applyFont="1"/>
    <xf numFmtId="0" fontId="1" fillId="0" borderId="0" xfId="1"/>
    <xf numFmtId="164" fontId="1" fillId="0" borderId="0" xfId="1" applyNumberFormat="1"/>
    <xf numFmtId="2" fontId="1" fillId="0" borderId="0" xfId="1" applyNumberFormat="1"/>
    <xf numFmtId="1" fontId="1" fillId="0" borderId="0" xfId="1" applyNumberFormat="1"/>
    <xf numFmtId="0" fontId="3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" fontId="5" fillId="0" borderId="15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vertical="center"/>
    </xf>
    <xf numFmtId="1" fontId="6" fillId="0" borderId="17" xfId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 wrapText="1"/>
    </xf>
    <xf numFmtId="2" fontId="6" fillId="0" borderId="2" xfId="1" applyNumberFormat="1" applyFont="1" applyBorder="1" applyAlignment="1">
      <alignment vertical="center"/>
    </xf>
    <xf numFmtId="2" fontId="6" fillId="0" borderId="22" xfId="1" applyNumberFormat="1" applyFont="1" applyBorder="1" applyAlignment="1">
      <alignment vertical="center"/>
    </xf>
    <xf numFmtId="2" fontId="6" fillId="0" borderId="23" xfId="1" applyNumberFormat="1" applyFont="1" applyBorder="1" applyAlignment="1">
      <alignment vertical="center"/>
    </xf>
    <xf numFmtId="2" fontId="6" fillId="0" borderId="24" xfId="1" applyNumberFormat="1" applyFont="1" applyBorder="1" applyAlignment="1">
      <alignment vertical="center"/>
    </xf>
    <xf numFmtId="2" fontId="6" fillId="0" borderId="18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2" fontId="6" fillId="0" borderId="19" xfId="1" applyNumberFormat="1" applyFont="1" applyBorder="1" applyAlignment="1">
      <alignment vertical="center"/>
    </xf>
    <xf numFmtId="2" fontId="6" fillId="0" borderId="25" xfId="1" applyNumberFormat="1" applyFont="1" applyBorder="1" applyAlignment="1">
      <alignment vertical="center"/>
    </xf>
    <xf numFmtId="1" fontId="6" fillId="0" borderId="26" xfId="1" applyNumberFormat="1" applyFont="1" applyBorder="1" applyAlignment="1">
      <alignment vertical="center"/>
    </xf>
    <xf numFmtId="2" fontId="6" fillId="0" borderId="27" xfId="1" applyNumberFormat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1" fontId="6" fillId="0" borderId="29" xfId="1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2" fontId="6" fillId="0" borderId="32" xfId="1" applyNumberFormat="1" applyFont="1" applyBorder="1" applyAlignment="1">
      <alignment vertical="center"/>
    </xf>
    <xf numFmtId="2" fontId="6" fillId="0" borderId="33" xfId="1" applyNumberFormat="1" applyFont="1" applyBorder="1" applyAlignment="1">
      <alignment vertical="center"/>
    </xf>
    <xf numFmtId="2" fontId="6" fillId="0" borderId="31" xfId="1" applyNumberFormat="1" applyFont="1" applyBorder="1" applyAlignment="1">
      <alignment vertical="center"/>
    </xf>
    <xf numFmtId="2" fontId="6" fillId="0" borderId="30" xfId="1" applyNumberFormat="1" applyFont="1" applyBorder="1" applyAlignment="1">
      <alignment vertical="center"/>
    </xf>
    <xf numFmtId="2" fontId="6" fillId="0" borderId="29" xfId="1" applyNumberFormat="1" applyFont="1" applyBorder="1" applyAlignment="1">
      <alignment vertical="center"/>
    </xf>
    <xf numFmtId="1" fontId="6" fillId="0" borderId="31" xfId="1" applyNumberFormat="1" applyFont="1" applyBorder="1" applyAlignment="1">
      <alignment vertical="center"/>
    </xf>
    <xf numFmtId="2" fontId="6" fillId="0" borderId="34" xfId="1" applyNumberFormat="1" applyFont="1" applyBorder="1" applyAlignment="1">
      <alignment vertical="center"/>
    </xf>
    <xf numFmtId="1" fontId="6" fillId="0" borderId="35" xfId="1" applyNumberFormat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1" fontId="6" fillId="0" borderId="6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2" fontId="6" fillId="0" borderId="10" xfId="1" applyNumberFormat="1" applyFont="1" applyBorder="1" applyAlignment="1">
      <alignment vertical="center"/>
    </xf>
    <xf numFmtId="2" fontId="6" fillId="0" borderId="11" xfId="1" applyNumberFormat="1" applyFont="1" applyBorder="1" applyAlignment="1">
      <alignment vertical="center"/>
    </xf>
    <xf numFmtId="2" fontId="6" fillId="0" borderId="38" xfId="1" applyNumberFormat="1" applyFont="1" applyBorder="1" applyAlignment="1">
      <alignment vertical="center"/>
    </xf>
    <xf numFmtId="2" fontId="6" fillId="0" borderId="8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9" xfId="1" applyNumberFormat="1" applyFont="1" applyBorder="1" applyAlignment="1">
      <alignment vertical="center"/>
    </xf>
    <xf numFmtId="1" fontId="6" fillId="0" borderId="15" xfId="1" applyNumberFormat="1" applyFont="1" applyBorder="1" applyAlignment="1">
      <alignment vertical="center"/>
    </xf>
    <xf numFmtId="2" fontId="6" fillId="0" borderId="14" xfId="1" applyNumberFormat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0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2" fontId="7" fillId="0" borderId="1" xfId="1" applyNumberFormat="1" applyFont="1" applyBorder="1" applyAlignment="1">
      <alignment horizontal="right" vertical="center"/>
    </xf>
    <xf numFmtId="2" fontId="6" fillId="0" borderId="25" xfId="1" applyNumberFormat="1" applyFont="1" applyBorder="1"/>
    <xf numFmtId="2" fontId="6" fillId="0" borderId="23" xfId="1" applyNumberFormat="1" applyFont="1" applyBorder="1"/>
    <xf numFmtId="2" fontId="7" fillId="0" borderId="20" xfId="1" applyNumberFormat="1" applyFont="1" applyBorder="1" applyAlignment="1">
      <alignment vertical="center"/>
    </xf>
    <xf numFmtId="2" fontId="7" fillId="0" borderId="18" xfId="1" applyNumberFormat="1" applyFont="1" applyBorder="1" applyAlignment="1">
      <alignment vertical="center"/>
    </xf>
    <xf numFmtId="2" fontId="6" fillId="0" borderId="40" xfId="1" applyNumberFormat="1" applyFont="1" applyBorder="1" applyAlignment="1">
      <alignment vertical="center"/>
    </xf>
    <xf numFmtId="1" fontId="6" fillId="0" borderId="23" xfId="1" applyNumberFormat="1" applyFont="1" applyBorder="1" applyAlignment="1">
      <alignment vertical="center"/>
    </xf>
    <xf numFmtId="2" fontId="7" fillId="0" borderId="41" xfId="1" applyNumberFormat="1" applyFont="1" applyBorder="1" applyAlignment="1">
      <alignment vertical="center"/>
    </xf>
    <xf numFmtId="2" fontId="7" fillId="0" borderId="40" xfId="1" applyNumberFormat="1" applyFont="1" applyBorder="1" applyAlignment="1">
      <alignment vertical="center"/>
    </xf>
    <xf numFmtId="2" fontId="7" fillId="0" borderId="25" xfId="1" applyNumberFormat="1" applyFont="1" applyBorder="1" applyAlignment="1">
      <alignment vertical="center"/>
    </xf>
    <xf numFmtId="1" fontId="7" fillId="0" borderId="23" xfId="1" applyNumberFormat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1" fontId="8" fillId="0" borderId="43" xfId="1" applyNumberFormat="1" applyFont="1" applyBorder="1" applyAlignment="1">
      <alignment vertical="center"/>
    </xf>
    <xf numFmtId="1" fontId="8" fillId="0" borderId="44" xfId="1" applyNumberFormat="1" applyFont="1" applyBorder="1" applyAlignment="1">
      <alignment vertical="center"/>
    </xf>
    <xf numFmtId="1" fontId="8" fillId="0" borderId="40" xfId="1" applyNumberFormat="1" applyFont="1" applyBorder="1" applyAlignment="1">
      <alignment vertical="center"/>
    </xf>
    <xf numFmtId="1" fontId="8" fillId="0" borderId="44" xfId="1" applyNumberFormat="1" applyFont="1" applyBorder="1" applyAlignment="1">
      <alignment horizontal="right" vertical="center"/>
    </xf>
    <xf numFmtId="1" fontId="8" fillId="0" borderId="42" xfId="1" applyNumberFormat="1" applyFont="1" applyBorder="1" applyAlignment="1">
      <alignment vertical="center"/>
    </xf>
    <xf numFmtId="2" fontId="8" fillId="0" borderId="45" xfId="1" applyNumberFormat="1" applyFont="1" applyBorder="1" applyAlignment="1">
      <alignment horizontal="right" vertical="center"/>
    </xf>
    <xf numFmtId="2" fontId="8" fillId="0" borderId="46" xfId="1" applyNumberFormat="1" applyFont="1" applyBorder="1" applyAlignment="1">
      <alignment horizontal="right" vertical="center"/>
    </xf>
    <xf numFmtId="2" fontId="8" fillId="0" borderId="47" xfId="1" applyNumberFormat="1" applyFont="1" applyBorder="1" applyAlignment="1">
      <alignment horizontal="right" vertical="center"/>
    </xf>
    <xf numFmtId="2" fontId="8" fillId="0" borderId="44" xfId="1" applyNumberFormat="1" applyFont="1" applyBorder="1" applyAlignment="1">
      <alignment vertical="center"/>
    </xf>
    <xf numFmtId="2" fontId="8" fillId="0" borderId="40" xfId="1" applyNumberFormat="1" applyFont="1" applyBorder="1" applyAlignment="1">
      <alignment vertical="center"/>
    </xf>
    <xf numFmtId="2" fontId="8" fillId="0" borderId="46" xfId="1" applyNumberFormat="1" applyFont="1" applyBorder="1" applyAlignment="1">
      <alignment vertical="center"/>
    </xf>
    <xf numFmtId="1" fontId="8" fillId="0" borderId="47" xfId="1" applyNumberFormat="1" applyFont="1" applyBorder="1" applyAlignment="1">
      <alignment vertical="center"/>
    </xf>
    <xf numFmtId="2" fontId="8" fillId="0" borderId="48" xfId="1" applyNumberFormat="1" applyFont="1" applyBorder="1" applyAlignment="1">
      <alignment vertical="center"/>
    </xf>
    <xf numFmtId="0" fontId="1" fillId="0" borderId="20" xfId="1" applyBorder="1"/>
    <xf numFmtId="164" fontId="6" fillId="0" borderId="20" xfId="1" applyNumberFormat="1" applyFont="1" applyBorder="1"/>
    <xf numFmtId="2" fontId="6" fillId="0" borderId="20" xfId="1" applyNumberFormat="1" applyFont="1" applyBorder="1"/>
    <xf numFmtId="2" fontId="1" fillId="0" borderId="20" xfId="1" applyNumberFormat="1" applyBorder="1"/>
    <xf numFmtId="1" fontId="1" fillId="0" borderId="20" xfId="1" applyNumberFormat="1" applyBorder="1"/>
    <xf numFmtId="0" fontId="6" fillId="0" borderId="20" xfId="1" applyFont="1" applyBorder="1"/>
    <xf numFmtId="1" fontId="6" fillId="0" borderId="20" xfId="1" applyNumberFormat="1" applyFont="1" applyBorder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" fillId="0" borderId="0" xfId="1" applyBorder="1"/>
    <xf numFmtId="1" fontId="1" fillId="0" borderId="0" xfId="1" applyNumberFormat="1" applyBorder="1"/>
    <xf numFmtId="0" fontId="6" fillId="0" borderId="0" xfId="1" applyFont="1"/>
    <xf numFmtId="1" fontId="6" fillId="0" borderId="0" xfId="1" applyNumberFormat="1" applyFont="1" applyBorder="1"/>
    <xf numFmtId="0" fontId="4" fillId="0" borderId="16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vertical="center"/>
    </xf>
    <xf numFmtId="2" fontId="6" fillId="0" borderId="21" xfId="1" applyNumberFormat="1" applyFont="1" applyBorder="1" applyAlignment="1">
      <alignment vertical="center"/>
    </xf>
    <xf numFmtId="2" fontId="6" fillId="0" borderId="41" xfId="1" applyNumberFormat="1" applyFont="1" applyBorder="1" applyAlignment="1">
      <alignment vertical="center"/>
    </xf>
    <xf numFmtId="2" fontId="6" fillId="0" borderId="0" xfId="1" applyNumberFormat="1" applyFont="1" applyBorder="1"/>
    <xf numFmtId="164" fontId="6" fillId="0" borderId="28" xfId="1" applyNumberFormat="1" applyFont="1" applyBorder="1" applyAlignment="1">
      <alignment vertical="center"/>
    </xf>
    <xf numFmtId="2" fontId="6" fillId="0" borderId="28" xfId="1" applyNumberFormat="1" applyFont="1" applyBorder="1" applyAlignment="1">
      <alignment vertical="center"/>
    </xf>
    <xf numFmtId="2" fontId="6" fillId="0" borderId="35" xfId="1" applyNumberFormat="1" applyFont="1" applyBorder="1" applyAlignment="1">
      <alignment vertical="center"/>
    </xf>
    <xf numFmtId="0" fontId="6" fillId="0" borderId="0" xfId="1" applyFont="1" applyBorder="1"/>
    <xf numFmtId="2" fontId="7" fillId="0" borderId="0" xfId="1" applyNumberFormat="1" applyFont="1" applyBorder="1" applyAlignment="1">
      <alignment vertical="center"/>
    </xf>
    <xf numFmtId="2" fontId="6" fillId="0" borderId="49" xfId="1" applyNumberFormat="1" applyFont="1" applyBorder="1" applyAlignment="1">
      <alignment vertical="center"/>
    </xf>
    <xf numFmtId="164" fontId="7" fillId="0" borderId="42" xfId="1" applyNumberFormat="1" applyFont="1" applyBorder="1" applyAlignment="1">
      <alignment vertical="center"/>
    </xf>
    <xf numFmtId="2" fontId="7" fillId="0" borderId="21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1" fontId="8" fillId="0" borderId="5" xfId="1" applyNumberFormat="1" applyFont="1" applyBorder="1" applyAlignment="1">
      <alignment vertical="center"/>
    </xf>
    <xf numFmtId="2" fontId="8" fillId="0" borderId="42" xfId="1" applyNumberFormat="1" applyFont="1" applyBorder="1" applyAlignment="1">
      <alignment vertical="center"/>
    </xf>
    <xf numFmtId="2" fontId="8" fillId="0" borderId="47" xfId="1" applyNumberFormat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1" fontId="8" fillId="0" borderId="20" xfId="1" applyNumberFormat="1" applyFont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2" fontId="8" fillId="0" borderId="20" xfId="1" applyNumberFormat="1" applyFont="1" applyBorder="1" applyAlignment="1">
      <alignment vertical="center"/>
    </xf>
    <xf numFmtId="0" fontId="8" fillId="0" borderId="50" xfId="1" applyFont="1" applyBorder="1" applyAlignment="1">
      <alignment vertical="center"/>
    </xf>
    <xf numFmtId="1" fontId="8" fillId="0" borderId="51" xfId="1" applyNumberFormat="1" applyFont="1" applyBorder="1" applyAlignment="1">
      <alignment vertical="center"/>
    </xf>
    <xf numFmtId="2" fontId="8" fillId="0" borderId="42" xfId="1" applyNumberFormat="1" applyFont="1" applyBorder="1" applyAlignment="1">
      <alignment horizontal="center" vertical="center" wrapText="1"/>
    </xf>
    <xf numFmtId="2" fontId="8" fillId="0" borderId="43" xfId="1" applyNumberFormat="1" applyFont="1" applyBorder="1" applyAlignment="1">
      <alignment horizontal="center" vertical="center" wrapText="1"/>
    </xf>
    <xf numFmtId="2" fontId="8" fillId="0" borderId="52" xfId="1" applyNumberFormat="1" applyFont="1" applyBorder="1" applyAlignment="1">
      <alignment horizontal="center" vertical="center" wrapText="1"/>
    </xf>
    <xf numFmtId="2" fontId="8" fillId="0" borderId="53" xfId="1" applyNumberFormat="1" applyFont="1" applyBorder="1" applyAlignment="1">
      <alignment vertical="center"/>
    </xf>
    <xf numFmtId="2" fontId="8" fillId="0" borderId="51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vertical="center"/>
    </xf>
    <xf numFmtId="0" fontId="7" fillId="0" borderId="42" xfId="1" applyFont="1" applyBorder="1" applyAlignment="1">
      <alignment vertical="center"/>
    </xf>
    <xf numFmtId="0" fontId="9" fillId="0" borderId="53" xfId="1" applyFont="1" applyBorder="1" applyAlignment="1">
      <alignment vertical="center"/>
    </xf>
    <xf numFmtId="0" fontId="9" fillId="0" borderId="51" xfId="1" applyFont="1" applyBorder="1" applyAlignment="1">
      <alignment vertical="center"/>
    </xf>
    <xf numFmtId="2" fontId="7" fillId="0" borderId="5" xfId="1" applyNumberFormat="1" applyFont="1" applyBorder="1" applyAlignment="1">
      <alignment vertical="center"/>
    </xf>
    <xf numFmtId="1" fontId="7" fillId="0" borderId="54" xfId="1" applyNumberFormat="1" applyFont="1" applyBorder="1" applyAlignment="1">
      <alignment vertical="center"/>
    </xf>
    <xf numFmtId="1" fontId="7" fillId="0" borderId="47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2" fontId="7" fillId="0" borderId="55" xfId="1" applyNumberFormat="1" applyFont="1" applyBorder="1" applyAlignment="1">
      <alignment vertical="center"/>
    </xf>
    <xf numFmtId="2" fontId="7" fillId="0" borderId="47" xfId="1" applyNumberFormat="1" applyFont="1" applyBorder="1" applyAlignment="1">
      <alignment vertical="center"/>
    </xf>
    <xf numFmtId="164" fontId="12" fillId="0" borderId="16" xfId="1" applyNumberFormat="1" applyFont="1" applyBorder="1" applyAlignment="1">
      <alignment horizontal="center" vertical="center" wrapText="1"/>
    </xf>
    <xf numFmtId="0" fontId="9" fillId="0" borderId="59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6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center" vertical="center" wrapText="1"/>
    </xf>
    <xf numFmtId="164" fontId="14" fillId="0" borderId="15" xfId="1" applyNumberFormat="1" applyFont="1" applyBorder="1" applyAlignment="1">
      <alignment horizontal="center" vertical="center" wrapText="1"/>
    </xf>
    <xf numFmtId="2" fontId="9" fillId="0" borderId="61" xfId="1" applyNumberFormat="1" applyFont="1" applyBorder="1" applyAlignment="1">
      <alignment horizontal="center" vertical="center" wrapText="1"/>
    </xf>
    <xf numFmtId="2" fontId="14" fillId="0" borderId="12" xfId="1" applyNumberFormat="1" applyFont="1" applyBorder="1" applyAlignment="1">
      <alignment horizontal="center" vertical="center" wrapText="1"/>
    </xf>
    <xf numFmtId="164" fontId="9" fillId="0" borderId="59" xfId="1" applyNumberFormat="1" applyFont="1" applyBorder="1" applyAlignment="1">
      <alignment horizontal="center" vertical="center" wrapText="1"/>
    </xf>
    <xf numFmtId="0" fontId="9" fillId="0" borderId="61" xfId="1" applyFont="1" applyBorder="1" applyAlignment="1">
      <alignment horizontal="center" vertical="center" wrapText="1"/>
    </xf>
    <xf numFmtId="1" fontId="14" fillId="0" borderId="12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1" fontId="1" fillId="0" borderId="17" xfId="1" applyNumberFormat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1" fontId="1" fillId="0" borderId="22" xfId="1" applyNumberFormat="1" applyBorder="1" applyAlignment="1">
      <alignment horizontal="right" vertical="center"/>
    </xf>
    <xf numFmtId="0" fontId="1" fillId="0" borderId="22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164" fontId="1" fillId="0" borderId="17" xfId="1" applyNumberFormat="1" applyBorder="1" applyAlignment="1" applyProtection="1">
      <alignment horizontal="right" vertical="center"/>
      <protection locked="0"/>
    </xf>
    <xf numFmtId="164" fontId="1" fillId="0" borderId="26" xfId="1" applyNumberFormat="1" applyBorder="1" applyAlignment="1">
      <alignment horizontal="right" vertical="center"/>
    </xf>
    <xf numFmtId="2" fontId="1" fillId="0" borderId="17" xfId="1" applyNumberFormat="1" applyBorder="1" applyAlignment="1">
      <alignment horizontal="right" vertical="center"/>
    </xf>
    <xf numFmtId="2" fontId="1" fillId="0" borderId="19" xfId="1" applyNumberFormat="1" applyBorder="1" applyAlignment="1">
      <alignment horizontal="right" vertical="center"/>
    </xf>
    <xf numFmtId="2" fontId="1" fillId="0" borderId="26" xfId="1" applyNumberFormat="1" applyBorder="1" applyAlignment="1">
      <alignment horizontal="right" vertical="center"/>
    </xf>
    <xf numFmtId="2" fontId="1" fillId="0" borderId="27" xfId="1" applyNumberFormat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164" fontId="1" fillId="0" borderId="17" xfId="1" applyNumberFormat="1" applyBorder="1" applyAlignment="1">
      <alignment horizontal="right" vertical="center"/>
    </xf>
    <xf numFmtId="2" fontId="1" fillId="0" borderId="22" xfId="1" applyNumberFormat="1" applyBorder="1" applyAlignment="1">
      <alignment horizontal="right" vertical="center"/>
    </xf>
    <xf numFmtId="164" fontId="1" fillId="0" borderId="16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0" fontId="1" fillId="0" borderId="27" xfId="1" applyBorder="1" applyAlignment="1">
      <alignment horizontal="right" vertical="center"/>
    </xf>
    <xf numFmtId="1" fontId="1" fillId="0" borderId="17" xfId="1" applyNumberFormat="1" applyBorder="1" applyAlignment="1" applyProtection="1">
      <alignment horizontal="right" vertical="center"/>
      <protection locked="0"/>
    </xf>
    <xf numFmtId="1" fontId="1" fillId="0" borderId="26" xfId="1" applyNumberFormat="1" applyBorder="1" applyAlignment="1">
      <alignment horizontal="right" vertical="center"/>
    </xf>
    <xf numFmtId="0" fontId="18" fillId="0" borderId="28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1" fontId="1" fillId="0" borderId="35" xfId="1" applyNumberFormat="1" applyBorder="1" applyAlignment="1">
      <alignment horizontal="right" vertical="center"/>
    </xf>
    <xf numFmtId="0" fontId="1" fillId="0" borderId="29" xfId="1" applyBorder="1" applyAlignment="1">
      <alignment horizontal="right" vertical="center"/>
    </xf>
    <xf numFmtId="1" fontId="1" fillId="0" borderId="33" xfId="1" applyNumberFormat="1" applyBorder="1" applyAlignment="1">
      <alignment horizontal="right" vertical="center"/>
    </xf>
    <xf numFmtId="0" fontId="1" fillId="0" borderId="33" xfId="1" applyBorder="1" applyAlignment="1">
      <alignment horizontal="right" vertical="center"/>
    </xf>
    <xf numFmtId="0" fontId="1" fillId="0" borderId="32" xfId="1" applyBorder="1" applyAlignment="1">
      <alignment horizontal="right" vertical="center"/>
    </xf>
    <xf numFmtId="164" fontId="1" fillId="0" borderId="35" xfId="1" applyNumberFormat="1" applyBorder="1" applyAlignment="1" applyProtection="1">
      <alignment horizontal="right" vertical="center"/>
      <protection locked="0"/>
    </xf>
    <xf numFmtId="164" fontId="1" fillId="0" borderId="31" xfId="1" applyNumberFormat="1" applyBorder="1" applyAlignment="1">
      <alignment horizontal="right" vertical="center"/>
    </xf>
    <xf numFmtId="2" fontId="1" fillId="0" borderId="35" xfId="1" applyNumberFormat="1" applyBorder="1" applyAlignment="1">
      <alignment horizontal="right" vertical="center"/>
    </xf>
    <xf numFmtId="2" fontId="1" fillId="0" borderId="29" xfId="1" applyNumberFormat="1" applyBorder="1" applyAlignment="1">
      <alignment horizontal="right" vertical="center"/>
    </xf>
    <xf numFmtId="2" fontId="1" fillId="0" borderId="31" xfId="1" applyNumberFormat="1" applyBorder="1" applyAlignment="1">
      <alignment horizontal="right" vertical="center"/>
    </xf>
    <xf numFmtId="2" fontId="1" fillId="0" borderId="34" xfId="1" applyNumberFormat="1" applyBorder="1" applyAlignment="1">
      <alignment horizontal="right" vertical="center"/>
    </xf>
    <xf numFmtId="0" fontId="1" fillId="0" borderId="31" xfId="1" applyBorder="1" applyAlignment="1">
      <alignment horizontal="right" vertical="center"/>
    </xf>
    <xf numFmtId="164" fontId="1" fillId="0" borderId="35" xfId="1" applyNumberFormat="1" applyBorder="1" applyAlignment="1">
      <alignment horizontal="right" vertical="center"/>
    </xf>
    <xf numFmtId="2" fontId="1" fillId="0" borderId="33" xfId="1" applyNumberFormat="1" applyBorder="1" applyAlignment="1">
      <alignment horizontal="right" vertical="center"/>
    </xf>
    <xf numFmtId="164" fontId="1" fillId="0" borderId="28" xfId="1" applyNumberFormat="1" applyBorder="1" applyAlignment="1">
      <alignment horizontal="right" vertical="center"/>
    </xf>
    <xf numFmtId="164" fontId="1" fillId="0" borderId="34" xfId="1" applyNumberFormat="1" applyBorder="1" applyAlignment="1">
      <alignment horizontal="right" vertical="center"/>
    </xf>
    <xf numFmtId="0" fontId="1" fillId="0" borderId="34" xfId="1" applyBorder="1" applyAlignment="1">
      <alignment horizontal="right" vertical="center"/>
    </xf>
    <xf numFmtId="1" fontId="1" fillId="0" borderId="62" xfId="1" applyNumberFormat="1" applyBorder="1" applyAlignment="1">
      <alignment horizontal="right" vertical="center"/>
    </xf>
    <xf numFmtId="1" fontId="1" fillId="0" borderId="31" xfId="1" applyNumberFormat="1" applyBorder="1" applyAlignment="1">
      <alignment horizontal="right" vertical="center"/>
    </xf>
    <xf numFmtId="0" fontId="1" fillId="0" borderId="28" xfId="1" applyBorder="1" applyAlignment="1">
      <alignment horizontal="center" vertical="center"/>
    </xf>
    <xf numFmtId="1" fontId="1" fillId="0" borderId="6" xfId="1" applyNumberFormat="1" applyBorder="1" applyAlignment="1">
      <alignment horizontal="right" vertical="center"/>
    </xf>
    <xf numFmtId="1" fontId="1" fillId="0" borderId="63" xfId="1" applyNumberFormat="1" applyBorder="1" applyAlignment="1">
      <alignment horizontal="right" vertical="center"/>
    </xf>
    <xf numFmtId="2" fontId="1" fillId="0" borderId="38" xfId="1" applyNumberFormat="1" applyBorder="1" applyAlignment="1">
      <alignment horizontal="right" vertical="center"/>
    </xf>
    <xf numFmtId="0" fontId="1" fillId="0" borderId="28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2" fontId="1" fillId="0" borderId="33" xfId="1" applyNumberFormat="1" applyFont="1" applyBorder="1" applyAlignment="1">
      <alignment horizontal="right" vertical="center"/>
    </xf>
    <xf numFmtId="1" fontId="1" fillId="0" borderId="31" xfId="1" applyNumberFormat="1" applyFont="1" applyBorder="1" applyAlignment="1">
      <alignment horizontal="right" vertical="center"/>
    </xf>
    <xf numFmtId="2" fontId="1" fillId="0" borderId="34" xfId="1" applyNumberFormat="1" applyFont="1" applyBorder="1" applyAlignment="1">
      <alignment horizontal="right" vertical="center"/>
    </xf>
    <xf numFmtId="2" fontId="1" fillId="0" borderId="31" xfId="1" applyNumberFormat="1" applyFont="1" applyBorder="1" applyAlignment="1">
      <alignment horizontal="right" vertical="center"/>
    </xf>
    <xf numFmtId="164" fontId="1" fillId="0" borderId="35" xfId="1" applyNumberFormat="1" applyFont="1" applyBorder="1" applyAlignment="1">
      <alignment horizontal="right" vertical="center"/>
    </xf>
    <xf numFmtId="164" fontId="1" fillId="0" borderId="28" xfId="1" applyNumberFormat="1" applyFont="1" applyBorder="1" applyAlignment="1">
      <alignment horizontal="right" vertical="center"/>
    </xf>
    <xf numFmtId="164" fontId="1" fillId="0" borderId="14" xfId="1" applyNumberFormat="1" applyFont="1" applyBorder="1" applyAlignment="1">
      <alignment horizontal="right" vertical="center"/>
    </xf>
    <xf numFmtId="2" fontId="1" fillId="0" borderId="15" xfId="1" applyNumberFormat="1" applyFont="1" applyBorder="1" applyAlignment="1">
      <alignment horizontal="right" vertical="center"/>
    </xf>
    <xf numFmtId="0" fontId="1" fillId="0" borderId="14" xfId="1" applyFont="1" applyBorder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0" fontId="1" fillId="0" borderId="59" xfId="1" applyBorder="1" applyAlignment="1">
      <alignment horizontal="center" vertical="center"/>
    </xf>
    <xf numFmtId="1" fontId="1" fillId="0" borderId="59" xfId="1" applyNumberFormat="1" applyBorder="1" applyAlignment="1">
      <alignment horizontal="right" vertical="center"/>
    </xf>
    <xf numFmtId="0" fontId="1" fillId="0" borderId="13" xfId="1" applyBorder="1" applyAlignment="1">
      <alignment horizontal="right" vertical="center"/>
    </xf>
    <xf numFmtId="1" fontId="1" fillId="0" borderId="60" xfId="1" applyNumberFormat="1" applyBorder="1" applyAlignment="1">
      <alignment horizontal="right" vertical="center"/>
    </xf>
    <xf numFmtId="0" fontId="1" fillId="0" borderId="60" xfId="1" applyBorder="1" applyAlignment="1">
      <alignment horizontal="right" vertical="center"/>
    </xf>
    <xf numFmtId="0" fontId="1" fillId="0" borderId="57" xfId="1" applyBorder="1" applyAlignment="1">
      <alignment horizontal="right" vertical="center"/>
    </xf>
    <xf numFmtId="164" fontId="1" fillId="0" borderId="59" xfId="1" applyNumberFormat="1" applyBorder="1" applyAlignment="1">
      <alignment horizontal="right" vertical="center"/>
    </xf>
    <xf numFmtId="164" fontId="1" fillId="0" borderId="12" xfId="1" applyNumberFormat="1" applyBorder="1" applyAlignment="1">
      <alignment horizontal="right" vertical="center"/>
    </xf>
    <xf numFmtId="2" fontId="1" fillId="0" borderId="59" xfId="1" applyNumberFormat="1" applyBorder="1" applyAlignment="1">
      <alignment horizontal="right" vertical="center"/>
    </xf>
    <xf numFmtId="2" fontId="1" fillId="0" borderId="13" xfId="1" applyNumberFormat="1" applyBorder="1" applyAlignment="1">
      <alignment horizontal="right" vertical="center"/>
    </xf>
    <xf numFmtId="2" fontId="1" fillId="0" borderId="12" xfId="1" applyNumberFormat="1" applyBorder="1" applyAlignment="1">
      <alignment horizontal="right" vertical="center"/>
    </xf>
    <xf numFmtId="2" fontId="1" fillId="0" borderId="64" xfId="1" applyNumberFormat="1" applyFont="1" applyBorder="1" applyAlignment="1">
      <alignment horizontal="right" vertical="center"/>
    </xf>
    <xf numFmtId="2" fontId="1" fillId="0" borderId="12" xfId="1" applyNumberFormat="1" applyFont="1" applyBorder="1" applyAlignment="1">
      <alignment horizontal="right" vertical="center"/>
    </xf>
    <xf numFmtId="0" fontId="1" fillId="0" borderId="12" xfId="1" applyBorder="1" applyAlignment="1">
      <alignment horizontal="right" vertical="center"/>
    </xf>
    <xf numFmtId="164" fontId="1" fillId="0" borderId="59" xfId="1" applyNumberFormat="1" applyFont="1" applyBorder="1" applyAlignment="1">
      <alignment horizontal="right" vertical="center"/>
    </xf>
    <xf numFmtId="2" fontId="1" fillId="0" borderId="60" xfId="1" applyNumberFormat="1" applyFont="1" applyBorder="1" applyAlignment="1">
      <alignment horizontal="right" vertical="center"/>
    </xf>
    <xf numFmtId="164" fontId="1" fillId="0" borderId="9" xfId="1" applyNumberFormat="1" applyFont="1" applyBorder="1" applyAlignment="1">
      <alignment horizontal="right" vertical="center"/>
    </xf>
    <xf numFmtId="164" fontId="1" fillId="0" borderId="64" xfId="1" applyNumberFormat="1" applyFont="1" applyBorder="1" applyAlignment="1">
      <alignment horizontal="right" vertical="center"/>
    </xf>
    <xf numFmtId="0" fontId="1" fillId="0" borderId="64" xfId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1" fontId="1" fillId="0" borderId="12" xfId="1" applyNumberFormat="1" applyFont="1" applyBorder="1" applyAlignment="1">
      <alignment horizontal="right" vertical="center"/>
    </xf>
    <xf numFmtId="0" fontId="1" fillId="0" borderId="9" xfId="2" applyFont="1" applyBorder="1" applyAlignment="1">
      <alignment horizontal="center" vertical="center"/>
    </xf>
    <xf numFmtId="1" fontId="9" fillId="0" borderId="43" xfId="1" applyNumberFormat="1" applyFont="1" applyBorder="1" applyAlignment="1">
      <alignment horizontal="right" vertical="center" wrapText="1"/>
    </xf>
    <xf numFmtId="0" fontId="9" fillId="0" borderId="46" xfId="1" applyFont="1" applyBorder="1" applyAlignment="1">
      <alignment horizontal="right" vertical="center" wrapText="1"/>
    </xf>
    <xf numFmtId="0" fontId="9" fillId="0" borderId="47" xfId="1" applyFont="1" applyBorder="1" applyAlignment="1">
      <alignment horizontal="right" vertical="center" wrapText="1"/>
    </xf>
    <xf numFmtId="0" fontId="9" fillId="0" borderId="42" xfId="1" applyFont="1" applyBorder="1" applyAlignment="1">
      <alignment horizontal="right" vertical="center" wrapText="1"/>
    </xf>
    <xf numFmtId="164" fontId="9" fillId="0" borderId="43" xfId="1" applyNumberFormat="1" applyFont="1" applyBorder="1" applyAlignment="1">
      <alignment horizontal="right" vertical="center" wrapText="1"/>
    </xf>
    <xf numFmtId="164" fontId="9" fillId="0" borderId="47" xfId="1" applyNumberFormat="1" applyFont="1" applyBorder="1" applyAlignment="1">
      <alignment horizontal="right" vertical="center" wrapText="1"/>
    </xf>
    <xf numFmtId="2" fontId="21" fillId="0" borderId="43" xfId="1" applyNumberFormat="1" applyFont="1" applyBorder="1" applyAlignment="1">
      <alignment horizontal="right" vertical="center"/>
    </xf>
    <xf numFmtId="2" fontId="21" fillId="0" borderId="40" xfId="1" applyNumberFormat="1" applyFont="1" applyBorder="1" applyAlignment="1">
      <alignment horizontal="right" vertical="center"/>
    </xf>
    <xf numFmtId="2" fontId="21" fillId="0" borderId="52" xfId="1" applyNumberFormat="1" applyFont="1" applyBorder="1" applyAlignment="1">
      <alignment horizontal="right" vertical="center"/>
    </xf>
    <xf numFmtId="2" fontId="21" fillId="0" borderId="47" xfId="1" applyNumberFormat="1" applyFont="1" applyBorder="1" applyAlignment="1">
      <alignment horizontal="right" vertical="center"/>
    </xf>
    <xf numFmtId="1" fontId="21" fillId="0" borderId="45" xfId="1" applyNumberFormat="1" applyFont="1" applyBorder="1" applyAlignment="1">
      <alignment horizontal="right" vertical="center"/>
    </xf>
    <xf numFmtId="1" fontId="21" fillId="0" borderId="40" xfId="1" applyNumberFormat="1" applyFont="1" applyBorder="1" applyAlignment="1">
      <alignment horizontal="right" vertical="center"/>
    </xf>
    <xf numFmtId="1" fontId="21" fillId="0" borderId="52" xfId="1" applyNumberFormat="1" applyFont="1" applyBorder="1" applyAlignment="1">
      <alignment horizontal="right" vertical="center"/>
    </xf>
    <xf numFmtId="164" fontId="21" fillId="0" borderId="43" xfId="1" applyNumberFormat="1" applyFont="1" applyBorder="1" applyAlignment="1">
      <alignment horizontal="right" vertical="center"/>
    </xf>
    <xf numFmtId="164" fontId="21" fillId="0" borderId="42" xfId="1" applyNumberFormat="1" applyFont="1" applyBorder="1" applyAlignment="1">
      <alignment horizontal="right" vertical="center"/>
    </xf>
    <xf numFmtId="0" fontId="1" fillId="0" borderId="43" xfId="1" applyBorder="1" applyAlignment="1">
      <alignment horizontal="right" vertical="center"/>
    </xf>
    <xf numFmtId="0" fontId="1" fillId="0" borderId="46" xfId="1" applyBorder="1" applyAlignment="1">
      <alignment horizontal="right" vertical="center"/>
    </xf>
    <xf numFmtId="0" fontId="1" fillId="0" borderId="40" xfId="1" applyBorder="1" applyAlignment="1">
      <alignment horizontal="right" vertical="center"/>
    </xf>
    <xf numFmtId="0" fontId="1" fillId="0" borderId="47" xfId="1" applyBorder="1" applyAlignment="1">
      <alignment horizontal="right" vertical="center"/>
    </xf>
    <xf numFmtId="2" fontId="21" fillId="0" borderId="45" xfId="1" applyNumberFormat="1" applyFont="1" applyBorder="1" applyAlignment="1">
      <alignment horizontal="right" vertical="center"/>
    </xf>
    <xf numFmtId="2" fontId="21" fillId="0" borderId="47" xfId="1" applyNumberFormat="1" applyFont="1" applyBorder="1" applyAlignment="1">
      <alignment horizontal="right" vertical="center" wrapText="1"/>
    </xf>
    <xf numFmtId="1" fontId="21" fillId="0" borderId="48" xfId="1" applyNumberFormat="1" applyFont="1" applyBorder="1" applyAlignment="1">
      <alignment horizontal="right" vertical="center"/>
    </xf>
    <xf numFmtId="1" fontId="21" fillId="0" borderId="47" xfId="1" applyNumberFormat="1" applyFont="1" applyBorder="1" applyAlignment="1">
      <alignment horizontal="right" vertical="center"/>
    </xf>
    <xf numFmtId="0" fontId="22" fillId="0" borderId="42" xfId="1" applyFont="1" applyBorder="1" applyAlignment="1">
      <alignment horizontal="center" vertical="center"/>
    </xf>
    <xf numFmtId="1" fontId="21" fillId="0" borderId="43" xfId="1" applyNumberFormat="1" applyFont="1" applyBorder="1" applyAlignment="1">
      <alignment horizontal="right" vertical="center"/>
    </xf>
    <xf numFmtId="1" fontId="21" fillId="0" borderId="46" xfId="1" applyNumberFormat="1" applyFont="1" applyBorder="1" applyAlignment="1">
      <alignment horizontal="right" vertical="center"/>
    </xf>
    <xf numFmtId="1" fontId="21" fillId="0" borderId="42" xfId="1" applyNumberFormat="1" applyFont="1" applyBorder="1" applyAlignment="1">
      <alignment horizontal="right" vertical="center"/>
    </xf>
    <xf numFmtId="164" fontId="21" fillId="0" borderId="47" xfId="1" applyNumberFormat="1" applyFont="1" applyBorder="1" applyAlignment="1">
      <alignment horizontal="right" vertical="center"/>
    </xf>
    <xf numFmtId="2" fontId="21" fillId="0" borderId="46" xfId="1" applyNumberFormat="1" applyFont="1" applyBorder="1" applyAlignment="1">
      <alignment horizontal="right" vertical="center"/>
    </xf>
    <xf numFmtId="164" fontId="23" fillId="0" borderId="43" xfId="1" applyNumberFormat="1" applyFont="1" applyBorder="1" applyAlignment="1">
      <alignment horizontal="right" vertical="center"/>
    </xf>
    <xf numFmtId="2" fontId="23" fillId="0" borderId="46" xfId="1" applyNumberFormat="1" applyFont="1" applyBorder="1" applyAlignment="1">
      <alignment horizontal="right" vertical="center"/>
    </xf>
    <xf numFmtId="1" fontId="23" fillId="0" borderId="43" xfId="1" applyNumberFormat="1" applyFont="1" applyBorder="1" applyAlignment="1">
      <alignment horizontal="right" vertical="center"/>
    </xf>
    <xf numFmtId="1" fontId="23" fillId="0" borderId="40" xfId="1" applyNumberFormat="1" applyFont="1" applyBorder="1" applyAlignment="1">
      <alignment horizontal="right" vertical="center"/>
    </xf>
    <xf numFmtId="1" fontId="23" fillId="0" borderId="47" xfId="1" applyNumberFormat="1" applyFont="1" applyBorder="1" applyAlignment="1">
      <alignment horizontal="right" vertical="center"/>
    </xf>
    <xf numFmtId="0" fontId="9" fillId="0" borderId="42" xfId="1" applyFont="1" applyBorder="1" applyAlignment="1">
      <alignment horizontal="center" vertical="center"/>
    </xf>
    <xf numFmtId="1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/>
    </xf>
    <xf numFmtId="164" fontId="9" fillId="0" borderId="21" xfId="3" applyNumberFormat="1" applyFont="1" applyBorder="1" applyAlignment="1">
      <alignment horizontal="right" vertical="center" wrapText="1"/>
    </xf>
    <xf numFmtId="2" fontId="9" fillId="0" borderId="41" xfId="3" applyNumberFormat="1" applyFont="1" applyBorder="1" applyAlignment="1">
      <alignment horizontal="right" vertical="center"/>
    </xf>
    <xf numFmtId="2" fontId="9" fillId="0" borderId="25" xfId="3" applyNumberFormat="1" applyFont="1" applyBorder="1" applyAlignment="1">
      <alignment horizontal="right" vertical="center"/>
    </xf>
    <xf numFmtId="2" fontId="9" fillId="0" borderId="47" xfId="3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center" vertical="center"/>
    </xf>
    <xf numFmtId="1" fontId="9" fillId="0" borderId="43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47" xfId="1" applyNumberFormat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164" fontId="25" fillId="0" borderId="42" xfId="3" applyNumberFormat="1" applyFont="1" applyBorder="1" applyAlignment="1">
      <alignment horizontal="right" vertical="center"/>
    </xf>
    <xf numFmtId="2" fontId="26" fillId="0" borderId="43" xfId="3" applyNumberFormat="1" applyFont="1" applyBorder="1" applyAlignment="1">
      <alignment horizontal="right" vertical="center"/>
    </xf>
    <xf numFmtId="2" fontId="26" fillId="0" borderId="46" xfId="3" applyNumberFormat="1" applyFont="1" applyBorder="1" applyAlignment="1">
      <alignment horizontal="right" vertical="center"/>
    </xf>
    <xf numFmtId="2" fontId="25" fillId="0" borderId="47" xfId="3" applyNumberFormat="1" applyFont="1" applyBorder="1" applyAlignment="1">
      <alignment horizontal="right" vertical="center"/>
    </xf>
    <xf numFmtId="1" fontId="25" fillId="0" borderId="43" xfId="1" applyNumberFormat="1" applyFont="1" applyBorder="1" applyAlignment="1">
      <alignment horizontal="right" vertical="center"/>
    </xf>
    <xf numFmtId="1" fontId="25" fillId="0" borderId="46" xfId="1" applyNumberFormat="1" applyFont="1" applyBorder="1" applyAlignment="1">
      <alignment horizontal="right" vertical="center"/>
    </xf>
    <xf numFmtId="1" fontId="25" fillId="0" borderId="47" xfId="1" applyNumberFormat="1" applyFont="1" applyBorder="1" applyAlignment="1">
      <alignment horizontal="right" vertical="center"/>
    </xf>
    <xf numFmtId="0" fontId="27" fillId="0" borderId="0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1" fontId="9" fillId="0" borderId="5" xfId="1" applyNumberFormat="1" applyFont="1" applyBorder="1" applyAlignment="1">
      <alignment horizontal="right" vertical="center"/>
    </xf>
    <xf numFmtId="2" fontId="1" fillId="0" borderId="0" xfId="1" applyNumberFormat="1" applyAlignment="1">
      <alignment horizontal="center" vertical="center"/>
    </xf>
    <xf numFmtId="1" fontId="9" fillId="0" borderId="42" xfId="1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right" vertical="center"/>
    </xf>
    <xf numFmtId="164" fontId="1" fillId="0" borderId="0" xfId="1" applyNumberForma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3" xfId="1" applyBorder="1"/>
    <xf numFmtId="0" fontId="3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4" fillId="0" borderId="45" xfId="3" applyFont="1" applyBorder="1" applyAlignment="1">
      <alignment horizontal="left" vertical="center"/>
    </xf>
    <xf numFmtId="0" fontId="14" fillId="0" borderId="52" xfId="3" applyFont="1" applyBorder="1" applyAlignment="1">
      <alignment horizontal="left" vertical="center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 wrapText="1"/>
    </xf>
    <xf numFmtId="0" fontId="9" fillId="0" borderId="58" xfId="1" applyFont="1" applyBorder="1" applyAlignment="1">
      <alignment horizontal="center" vertical="center" wrapText="1"/>
    </xf>
    <xf numFmtId="0" fontId="9" fillId="0" borderId="45" xfId="1" applyFont="1" applyBorder="1" applyAlignment="1">
      <alignment horizontal="left" vertical="center" wrapText="1"/>
    </xf>
    <xf numFmtId="0" fontId="9" fillId="0" borderId="52" xfId="1" applyFont="1" applyBorder="1" applyAlignment="1">
      <alignment horizontal="left" vertical="center" wrapText="1"/>
    </xf>
    <xf numFmtId="0" fontId="21" fillId="0" borderId="45" xfId="1" applyFont="1" applyBorder="1" applyAlignment="1">
      <alignment horizontal="left" vertical="center"/>
    </xf>
    <xf numFmtId="0" fontId="21" fillId="0" borderId="52" xfId="1" applyFont="1" applyBorder="1" applyAlignment="1">
      <alignment horizontal="left" vertical="center"/>
    </xf>
    <xf numFmtId="0" fontId="24" fillId="0" borderId="45" xfId="3" applyFont="1" applyBorder="1" applyAlignment="1">
      <alignment horizontal="left" vertical="center"/>
    </xf>
    <xf numFmtId="0" fontId="24" fillId="0" borderId="52" xfId="3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56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xploitation\Application%20Data\Microsoft\Excel\Janvier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re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xploitation\Application%20Data\Microsoft\Excel\F&#233;vrier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xploitation\Application%20Data\Microsoft\Excel\Mars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xploitation\Application%20Data\Microsoft\Excel\Avril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xploitation\Application%20Data\Microsoft\Excel\Mai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xploitation\Application%20Data\Microsoft\Excel\Juin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xploitation\Application%20Data\Microsoft\Excel\Juillet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xploitation\Application%20Data\Microsoft\Excel\Ao&#251;t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re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2.1"/>
      <sheetName val="01.2012.2"/>
      <sheetName val="01.2012.3"/>
      <sheetName val="01.2012.4"/>
      <sheetName val="01.2012.5"/>
      <sheetName val="01.2012.1 Rap."/>
      <sheetName val="01.2012.2 Rap."/>
      <sheetName val="01.2012.3 Rap."/>
      <sheetName val="01.2012.4 Rap."/>
      <sheetName val="01.2012.5 Rap."/>
      <sheetName val="Récap. "/>
      <sheetName val="Rapport "/>
      <sheetName val="Analyses Janvier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18983</v>
          </cell>
        </row>
        <row r="34">
          <cell r="F34">
            <v>91560</v>
          </cell>
          <cell r="L34">
            <v>610963</v>
          </cell>
          <cell r="M34">
            <v>17452</v>
          </cell>
          <cell r="O34">
            <v>53283</v>
          </cell>
        </row>
        <row r="36">
          <cell r="I36">
            <v>3545.9080000000008</v>
          </cell>
        </row>
        <row r="37">
          <cell r="I37">
            <v>114.38412903225809</v>
          </cell>
        </row>
      </sheetData>
      <sheetData sheetId="6">
        <row r="3">
          <cell r="C3">
            <v>1.9</v>
          </cell>
        </row>
        <row r="35">
          <cell r="C35">
            <v>1555.9386400000005</v>
          </cell>
          <cell r="D35">
            <v>957.36989000000005</v>
          </cell>
          <cell r="G35">
            <v>213.40092000000004</v>
          </cell>
        </row>
        <row r="36">
          <cell r="C36">
            <v>50.19156903225808</v>
          </cell>
          <cell r="D36">
            <v>30.882899677419356</v>
          </cell>
          <cell r="G36">
            <v>6.8839006451612921</v>
          </cell>
        </row>
        <row r="37">
          <cell r="C37">
            <v>22814.349560117302</v>
          </cell>
        </row>
      </sheetData>
      <sheetData sheetId="7">
        <row r="3">
          <cell r="C3">
            <v>180</v>
          </cell>
        </row>
        <row r="35">
          <cell r="C35">
            <v>125660.27499999999</v>
          </cell>
          <cell r="D35">
            <v>77863.107999999978</v>
          </cell>
          <cell r="G35">
            <v>13581.291000000003</v>
          </cell>
        </row>
        <row r="36">
          <cell r="C36">
            <v>4053.5572580645157</v>
          </cell>
          <cell r="D36">
            <v>2511.7131612903218</v>
          </cell>
          <cell r="G36">
            <v>438.10616129032269</v>
          </cell>
        </row>
        <row r="37">
          <cell r="C37">
            <v>31181.209677419352</v>
          </cell>
        </row>
      </sheetData>
      <sheetData sheetId="8"/>
      <sheetData sheetId="9"/>
      <sheetData sheetId="10">
        <row r="5">
          <cell r="F5">
            <v>628415</v>
          </cell>
          <cell r="G5">
            <v>91560</v>
          </cell>
          <cell r="H5">
            <v>3545.9080000000008</v>
          </cell>
          <cell r="L5">
            <v>125660.27499999999</v>
          </cell>
          <cell r="N5">
            <v>13581.291000000003</v>
          </cell>
          <cell r="V5">
            <v>1555.9386400000005</v>
          </cell>
          <cell r="X5">
            <v>213.40092000000004</v>
          </cell>
        </row>
      </sheetData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.2012.1"/>
      <sheetName val="10.2012.2"/>
      <sheetName val="10.2012.3"/>
      <sheetName val="10.2012.4"/>
      <sheetName val="10.2012.5"/>
      <sheetName val="10.2012.1 Rap."/>
      <sheetName val="10.2012.2 Rap."/>
      <sheetName val="10.2012.3 Rap."/>
      <sheetName val="10.2012.4 Rap."/>
      <sheetName val="10.2012.5 Rap."/>
      <sheetName val="Récap. "/>
      <sheetName val="Rapport "/>
      <sheetName val="Sit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>
            <v>8802</v>
          </cell>
          <cell r="I3">
            <v>4.5</v>
          </cell>
        </row>
        <row r="4">
          <cell r="C4">
            <v>8433</v>
          </cell>
          <cell r="I4">
            <v>6</v>
          </cell>
        </row>
        <row r="5">
          <cell r="C5">
            <v>8200</v>
          </cell>
          <cell r="I5">
            <v>5.5</v>
          </cell>
        </row>
        <row r="6">
          <cell r="C6">
            <v>9601</v>
          </cell>
          <cell r="I6">
            <v>8</v>
          </cell>
        </row>
        <row r="7">
          <cell r="C7">
            <v>8134</v>
          </cell>
          <cell r="D7">
            <v>1032</v>
          </cell>
          <cell r="I7">
            <v>6</v>
          </cell>
        </row>
        <row r="8">
          <cell r="C8">
            <v>8510</v>
          </cell>
          <cell r="I8">
            <v>6</v>
          </cell>
        </row>
        <row r="9">
          <cell r="C9">
            <v>12992</v>
          </cell>
          <cell r="D9">
            <v>3919</v>
          </cell>
          <cell r="I9">
            <v>11</v>
          </cell>
        </row>
        <row r="10">
          <cell r="C10">
            <v>17813</v>
          </cell>
          <cell r="D10">
            <v>4437</v>
          </cell>
          <cell r="E10">
            <v>5808</v>
          </cell>
          <cell r="F10">
            <v>13950</v>
          </cell>
          <cell r="I10">
            <v>8</v>
          </cell>
        </row>
        <row r="11">
          <cell r="C11">
            <v>26268</v>
          </cell>
          <cell r="D11">
            <v>11880</v>
          </cell>
          <cell r="E11">
            <v>2139</v>
          </cell>
          <cell r="I11">
            <v>11</v>
          </cell>
        </row>
        <row r="12">
          <cell r="C12">
            <v>26841</v>
          </cell>
          <cell r="D12">
            <v>13056</v>
          </cell>
          <cell r="E12">
            <v>2093</v>
          </cell>
          <cell r="I12">
            <v>13.5</v>
          </cell>
        </row>
        <row r="13">
          <cell r="C13">
            <v>14666</v>
          </cell>
          <cell r="D13">
            <v>444</v>
          </cell>
          <cell r="I13">
            <v>5</v>
          </cell>
        </row>
        <row r="14">
          <cell r="C14">
            <v>16829</v>
          </cell>
          <cell r="D14">
            <v>7478</v>
          </cell>
          <cell r="I14">
            <v>4.5</v>
          </cell>
        </row>
        <row r="15">
          <cell r="C15">
            <v>11061</v>
          </cell>
          <cell r="I15">
            <v>4</v>
          </cell>
        </row>
        <row r="16">
          <cell r="C16">
            <v>10993</v>
          </cell>
          <cell r="I16">
            <v>4</v>
          </cell>
        </row>
        <row r="17">
          <cell r="C17">
            <v>10186</v>
          </cell>
          <cell r="I17">
            <v>4.5</v>
          </cell>
        </row>
        <row r="18">
          <cell r="C18">
            <v>10358</v>
          </cell>
          <cell r="I18">
            <v>4.5</v>
          </cell>
        </row>
        <row r="19">
          <cell r="C19">
            <v>9822</v>
          </cell>
          <cell r="D19">
            <v>1255</v>
          </cell>
          <cell r="I19">
            <v>3.5</v>
          </cell>
        </row>
        <row r="20">
          <cell r="C20">
            <v>9424</v>
          </cell>
          <cell r="I20">
            <v>5</v>
          </cell>
        </row>
        <row r="21">
          <cell r="C21">
            <v>9278</v>
          </cell>
          <cell r="I21">
            <v>6</v>
          </cell>
        </row>
        <row r="22">
          <cell r="C22">
            <v>8939</v>
          </cell>
          <cell r="I22">
            <v>7</v>
          </cell>
        </row>
        <row r="23">
          <cell r="C23">
            <v>8794</v>
          </cell>
          <cell r="I23">
            <v>8</v>
          </cell>
        </row>
        <row r="24">
          <cell r="C24">
            <v>8968</v>
          </cell>
          <cell r="D24">
            <v>1363</v>
          </cell>
          <cell r="I24">
            <v>8</v>
          </cell>
        </row>
        <row r="25">
          <cell r="C25">
            <v>8862</v>
          </cell>
          <cell r="I25">
            <v>7.5</v>
          </cell>
        </row>
        <row r="26">
          <cell r="C26">
            <v>8804</v>
          </cell>
          <cell r="I26">
            <v>7</v>
          </cell>
        </row>
        <row r="27">
          <cell r="C27">
            <v>8543</v>
          </cell>
          <cell r="I27">
            <v>8</v>
          </cell>
        </row>
        <row r="28">
          <cell r="C28">
            <v>12355</v>
          </cell>
          <cell r="D28">
            <v>2275</v>
          </cell>
          <cell r="I28">
            <v>10</v>
          </cell>
        </row>
        <row r="29">
          <cell r="C29">
            <v>14534</v>
          </cell>
          <cell r="D29">
            <v>3593</v>
          </cell>
          <cell r="E29">
            <v>426</v>
          </cell>
          <cell r="I29">
            <v>7</v>
          </cell>
        </row>
        <row r="30">
          <cell r="C30">
            <v>8580</v>
          </cell>
          <cell r="I30">
            <v>6</v>
          </cell>
        </row>
        <row r="31">
          <cell r="C31">
            <v>8589</v>
          </cell>
          <cell r="I31">
            <v>5.5</v>
          </cell>
        </row>
        <row r="32">
          <cell r="C32">
            <v>8050</v>
          </cell>
          <cell r="I32">
            <v>5.5</v>
          </cell>
        </row>
        <row r="33">
          <cell r="C33">
            <v>8139</v>
          </cell>
          <cell r="I33">
            <v>7.5</v>
          </cell>
        </row>
        <row r="34">
          <cell r="F34">
            <v>13950</v>
          </cell>
          <cell r="L34">
            <v>351368</v>
          </cell>
          <cell r="M34">
            <v>10466</v>
          </cell>
          <cell r="O34">
            <v>50732</v>
          </cell>
        </row>
        <row r="36">
          <cell r="I36">
            <v>2647.2474999999999</v>
          </cell>
        </row>
        <row r="37">
          <cell r="I37">
            <v>85.395080645161286</v>
          </cell>
        </row>
      </sheetData>
      <sheetData sheetId="6">
        <row r="3">
          <cell r="C3">
            <v>5.4</v>
          </cell>
          <cell r="D3">
            <v>1.8</v>
          </cell>
          <cell r="G3">
            <v>0.4</v>
          </cell>
        </row>
        <row r="4">
          <cell r="C4">
            <v>5.37</v>
          </cell>
          <cell r="D4">
            <v>1.93</v>
          </cell>
          <cell r="G4">
            <v>0.41</v>
          </cell>
        </row>
        <row r="5">
          <cell r="C5">
            <v>6.7</v>
          </cell>
          <cell r="D5">
            <v>2.2400000000000002</v>
          </cell>
          <cell r="G5">
            <v>0.38</v>
          </cell>
        </row>
        <row r="6">
          <cell r="C6">
            <v>6.13</v>
          </cell>
          <cell r="D6">
            <v>2.34</v>
          </cell>
          <cell r="G6">
            <v>0.44</v>
          </cell>
        </row>
        <row r="7">
          <cell r="C7">
            <v>6.5</v>
          </cell>
          <cell r="D7">
            <v>2.5</v>
          </cell>
          <cell r="G7">
            <v>0.5</v>
          </cell>
        </row>
        <row r="8">
          <cell r="C8">
            <v>6.5</v>
          </cell>
          <cell r="D8">
            <v>2.5</v>
          </cell>
          <cell r="G8">
            <v>0.5</v>
          </cell>
        </row>
        <row r="9">
          <cell r="C9">
            <v>4.57</v>
          </cell>
          <cell r="D9">
            <v>2.2200000000000002</v>
          </cell>
          <cell r="G9">
            <v>0.37</v>
          </cell>
        </row>
        <row r="10">
          <cell r="C10">
            <v>2.61</v>
          </cell>
          <cell r="D10">
            <v>1.6</v>
          </cell>
          <cell r="G10">
            <v>0.3</v>
          </cell>
        </row>
        <row r="11">
          <cell r="C11">
            <v>1.69</v>
          </cell>
          <cell r="D11">
            <v>1.02</v>
          </cell>
          <cell r="G11">
            <v>0.2</v>
          </cell>
        </row>
        <row r="12">
          <cell r="C12">
            <v>1.6</v>
          </cell>
          <cell r="D12">
            <v>0.9</v>
          </cell>
          <cell r="G12">
            <v>0.18</v>
          </cell>
        </row>
        <row r="13">
          <cell r="C13">
            <v>2.4</v>
          </cell>
          <cell r="D13">
            <v>1.21</v>
          </cell>
          <cell r="G13">
            <v>0.21</v>
          </cell>
        </row>
        <row r="14">
          <cell r="C14">
            <v>2</v>
          </cell>
          <cell r="D14">
            <v>1</v>
          </cell>
          <cell r="G14">
            <v>0.18</v>
          </cell>
        </row>
        <row r="15">
          <cell r="C15">
            <v>2.5</v>
          </cell>
          <cell r="D15">
            <v>1.3</v>
          </cell>
          <cell r="G15">
            <v>0.2</v>
          </cell>
        </row>
        <row r="16">
          <cell r="C16">
            <v>4.46</v>
          </cell>
          <cell r="D16">
            <v>1.69</v>
          </cell>
          <cell r="G16">
            <v>0.28000000000000003</v>
          </cell>
        </row>
        <row r="17">
          <cell r="C17">
            <v>4.59</v>
          </cell>
          <cell r="D17">
            <v>1.8</v>
          </cell>
          <cell r="G17">
            <v>0.28999999999999998</v>
          </cell>
        </row>
        <row r="18">
          <cell r="C18">
            <v>4.5</v>
          </cell>
          <cell r="D18">
            <v>1.6</v>
          </cell>
          <cell r="G18">
            <v>0.27</v>
          </cell>
        </row>
        <row r="19">
          <cell r="C19">
            <v>4.5599999999999996</v>
          </cell>
          <cell r="D19">
            <v>1.64</v>
          </cell>
          <cell r="G19">
            <v>0.27</v>
          </cell>
        </row>
        <row r="20">
          <cell r="C20">
            <v>4.79</v>
          </cell>
          <cell r="D20">
            <v>2.0499999999999998</v>
          </cell>
          <cell r="G20">
            <v>0.32</v>
          </cell>
        </row>
        <row r="21">
          <cell r="C21">
            <v>5</v>
          </cell>
          <cell r="D21">
            <v>2.1</v>
          </cell>
          <cell r="G21">
            <v>0.36</v>
          </cell>
        </row>
        <row r="22">
          <cell r="C22">
            <v>5.5</v>
          </cell>
          <cell r="D22">
            <v>2.2000000000000002</v>
          </cell>
          <cell r="G22">
            <v>0.4</v>
          </cell>
        </row>
        <row r="23">
          <cell r="C23">
            <v>6.1</v>
          </cell>
          <cell r="D23">
            <v>2.29</v>
          </cell>
          <cell r="G23">
            <v>0.42</v>
          </cell>
        </row>
        <row r="24">
          <cell r="C24">
            <v>6.2</v>
          </cell>
          <cell r="D24">
            <v>2.6</v>
          </cell>
          <cell r="G24">
            <v>0.45</v>
          </cell>
        </row>
        <row r="25">
          <cell r="C25">
            <v>6.3</v>
          </cell>
          <cell r="D25">
            <v>2.7</v>
          </cell>
          <cell r="G25">
            <v>0.46</v>
          </cell>
        </row>
        <row r="26">
          <cell r="C26">
            <v>6</v>
          </cell>
          <cell r="D26">
            <v>2.8</v>
          </cell>
          <cell r="G26">
            <v>0.47</v>
          </cell>
        </row>
        <row r="27">
          <cell r="C27">
            <v>5.86</v>
          </cell>
          <cell r="D27">
            <v>2.83</v>
          </cell>
          <cell r="G27">
            <v>0.48</v>
          </cell>
        </row>
        <row r="28">
          <cell r="C28">
            <v>4.5</v>
          </cell>
          <cell r="D28">
            <v>2</v>
          </cell>
          <cell r="G28">
            <v>0.35</v>
          </cell>
        </row>
        <row r="29">
          <cell r="C29">
            <v>4</v>
          </cell>
          <cell r="D29">
            <v>1.8</v>
          </cell>
          <cell r="G29">
            <v>0.3</v>
          </cell>
        </row>
        <row r="30">
          <cell r="C30">
            <v>5.01</v>
          </cell>
          <cell r="D30">
            <v>2.13</v>
          </cell>
          <cell r="G30">
            <v>0.38</v>
          </cell>
        </row>
        <row r="31">
          <cell r="C31">
            <v>5.5</v>
          </cell>
          <cell r="D31">
            <v>2.2999999999999998</v>
          </cell>
          <cell r="G31">
            <v>0.4</v>
          </cell>
        </row>
        <row r="32">
          <cell r="C32">
            <v>6.23</v>
          </cell>
          <cell r="D32">
            <v>2.5499999999999998</v>
          </cell>
          <cell r="G32">
            <v>0.44</v>
          </cell>
        </row>
        <row r="33">
          <cell r="C33">
            <v>6.2</v>
          </cell>
          <cell r="D33">
            <v>2.5</v>
          </cell>
          <cell r="G33">
            <v>0.43</v>
          </cell>
        </row>
        <row r="35">
          <cell r="C35">
            <v>1528.7464999999997</v>
          </cell>
          <cell r="D35">
            <v>645.86038999999994</v>
          </cell>
          <cell r="G35">
            <v>117.75099</v>
          </cell>
        </row>
        <row r="36">
          <cell r="C36">
            <v>49.314403225806444</v>
          </cell>
          <cell r="D36">
            <v>20.834206129032257</v>
          </cell>
          <cell r="G36">
            <v>3.7984190322580647</v>
          </cell>
        </row>
        <row r="37">
          <cell r="C37">
            <v>22415.637829912022</v>
          </cell>
        </row>
      </sheetData>
      <sheetData sheetId="7">
        <row r="3">
          <cell r="C3">
            <v>400</v>
          </cell>
          <cell r="D3">
            <v>150</v>
          </cell>
          <cell r="G3">
            <v>26</v>
          </cell>
        </row>
        <row r="4">
          <cell r="C4">
            <v>450</v>
          </cell>
          <cell r="D4">
            <v>177</v>
          </cell>
          <cell r="G4">
            <v>26</v>
          </cell>
        </row>
        <row r="5">
          <cell r="C5">
            <v>526</v>
          </cell>
          <cell r="D5">
            <v>225</v>
          </cell>
          <cell r="G5">
            <v>27</v>
          </cell>
        </row>
        <row r="6">
          <cell r="C6">
            <v>556</v>
          </cell>
          <cell r="D6">
            <v>255</v>
          </cell>
          <cell r="G6">
            <v>30</v>
          </cell>
        </row>
        <row r="7">
          <cell r="C7">
            <v>580</v>
          </cell>
          <cell r="D7">
            <v>250</v>
          </cell>
          <cell r="G7">
            <v>30</v>
          </cell>
        </row>
        <row r="8">
          <cell r="C8">
            <v>580</v>
          </cell>
          <cell r="D8">
            <v>250</v>
          </cell>
          <cell r="G8">
            <v>30</v>
          </cell>
        </row>
        <row r="9">
          <cell r="C9">
            <v>315</v>
          </cell>
          <cell r="D9">
            <v>194</v>
          </cell>
          <cell r="G9">
            <v>32</v>
          </cell>
        </row>
        <row r="10">
          <cell r="C10">
            <v>232</v>
          </cell>
          <cell r="D10">
            <v>150</v>
          </cell>
          <cell r="G10">
            <v>28</v>
          </cell>
        </row>
        <row r="11">
          <cell r="C11">
            <v>174</v>
          </cell>
          <cell r="D11">
            <v>113</v>
          </cell>
          <cell r="G11">
            <v>23</v>
          </cell>
        </row>
        <row r="12">
          <cell r="C12">
            <v>160</v>
          </cell>
          <cell r="D12">
            <v>100</v>
          </cell>
          <cell r="G12">
            <v>22</v>
          </cell>
        </row>
        <row r="13">
          <cell r="C13">
            <v>192</v>
          </cell>
          <cell r="D13">
            <v>119</v>
          </cell>
          <cell r="G13">
            <v>24</v>
          </cell>
        </row>
        <row r="14">
          <cell r="C14">
            <v>180</v>
          </cell>
          <cell r="D14">
            <v>100</v>
          </cell>
          <cell r="G14">
            <v>20</v>
          </cell>
        </row>
        <row r="15">
          <cell r="C15">
            <v>250</v>
          </cell>
          <cell r="D15">
            <v>140</v>
          </cell>
          <cell r="G15">
            <v>22</v>
          </cell>
        </row>
        <row r="16">
          <cell r="C16">
            <v>334</v>
          </cell>
          <cell r="D16">
            <v>163</v>
          </cell>
          <cell r="G16">
            <v>23</v>
          </cell>
        </row>
        <row r="17">
          <cell r="C17">
            <v>398</v>
          </cell>
          <cell r="D17">
            <v>183</v>
          </cell>
          <cell r="G17">
            <v>24</v>
          </cell>
        </row>
        <row r="18">
          <cell r="C18">
            <v>310</v>
          </cell>
          <cell r="D18">
            <v>140</v>
          </cell>
          <cell r="G18">
            <v>20</v>
          </cell>
        </row>
        <row r="19">
          <cell r="C19">
            <v>312</v>
          </cell>
          <cell r="D19">
            <v>138</v>
          </cell>
          <cell r="G19">
            <v>20</v>
          </cell>
        </row>
        <row r="20">
          <cell r="C20">
            <v>364</v>
          </cell>
          <cell r="D20">
            <v>169</v>
          </cell>
          <cell r="G20">
            <v>22</v>
          </cell>
        </row>
        <row r="21">
          <cell r="C21">
            <v>380</v>
          </cell>
          <cell r="D21">
            <v>170</v>
          </cell>
          <cell r="G21">
            <v>25</v>
          </cell>
        </row>
        <row r="22">
          <cell r="C22">
            <v>400</v>
          </cell>
          <cell r="D22">
            <v>170</v>
          </cell>
          <cell r="G22">
            <v>30</v>
          </cell>
        </row>
        <row r="23">
          <cell r="C23">
            <v>400</v>
          </cell>
          <cell r="D23">
            <v>166</v>
          </cell>
          <cell r="G23">
            <v>29</v>
          </cell>
        </row>
        <row r="24">
          <cell r="C24">
            <v>420</v>
          </cell>
          <cell r="D24">
            <v>200</v>
          </cell>
          <cell r="G24">
            <v>30</v>
          </cell>
        </row>
        <row r="25">
          <cell r="C25">
            <v>430</v>
          </cell>
          <cell r="D25">
            <v>226</v>
          </cell>
          <cell r="G25">
            <v>35</v>
          </cell>
        </row>
        <row r="26">
          <cell r="C26">
            <v>430</v>
          </cell>
          <cell r="D26">
            <v>220</v>
          </cell>
          <cell r="G26">
            <v>36</v>
          </cell>
        </row>
        <row r="27">
          <cell r="C27">
            <v>433</v>
          </cell>
          <cell r="D27">
            <v>217</v>
          </cell>
          <cell r="G27">
            <v>38</v>
          </cell>
        </row>
        <row r="28">
          <cell r="C28">
            <v>350</v>
          </cell>
          <cell r="D28">
            <v>160</v>
          </cell>
          <cell r="G28">
            <v>30</v>
          </cell>
        </row>
        <row r="29">
          <cell r="C29">
            <v>300</v>
          </cell>
          <cell r="D29">
            <v>150</v>
          </cell>
          <cell r="G29">
            <v>30</v>
          </cell>
        </row>
        <row r="30">
          <cell r="C30">
            <v>377</v>
          </cell>
          <cell r="D30">
            <v>172</v>
          </cell>
          <cell r="G30">
            <v>28</v>
          </cell>
        </row>
        <row r="31">
          <cell r="C31">
            <v>400</v>
          </cell>
          <cell r="D31">
            <v>200</v>
          </cell>
          <cell r="G31">
            <v>30</v>
          </cell>
        </row>
        <row r="32">
          <cell r="C32">
            <v>444</v>
          </cell>
          <cell r="D32">
            <v>225</v>
          </cell>
          <cell r="G32">
            <v>30</v>
          </cell>
        </row>
        <row r="33">
          <cell r="C33">
            <v>440</v>
          </cell>
          <cell r="D33">
            <v>220</v>
          </cell>
          <cell r="G33">
            <v>30</v>
          </cell>
        </row>
        <row r="35">
          <cell r="C35">
            <v>120125.91700000003</v>
          </cell>
          <cell r="D35">
            <v>58238.888000000006</v>
          </cell>
          <cell r="G35">
            <v>9643.0019999999986</v>
          </cell>
        </row>
        <row r="36">
          <cell r="C36">
            <v>3875.0295806451622</v>
          </cell>
          <cell r="D36">
            <v>1878.673806451613</v>
          </cell>
          <cell r="G36">
            <v>311.06458064516124</v>
          </cell>
        </row>
        <row r="37">
          <cell r="C37">
            <v>29807.919851116621</v>
          </cell>
        </row>
      </sheetData>
      <sheetData sheetId="8" refreshError="1"/>
      <sheetData sheetId="9" refreshError="1"/>
      <sheetData sheetId="10">
        <row r="14">
          <cell r="F14">
            <v>361834</v>
          </cell>
          <cell r="G14">
            <v>13950</v>
          </cell>
          <cell r="H14">
            <v>2647.2474999999999</v>
          </cell>
          <cell r="L14">
            <v>120125.91700000003</v>
          </cell>
          <cell r="N14">
            <v>9643.0019999999986</v>
          </cell>
          <cell r="V14">
            <v>1528.7464999999997</v>
          </cell>
          <cell r="X14">
            <v>117.75099</v>
          </cell>
        </row>
        <row r="18">
          <cell r="J18">
            <v>7.3827822145086115</v>
          </cell>
          <cell r="R18">
            <v>345.79173773224227</v>
          </cell>
          <cell r="S18">
            <v>28.223082013110609</v>
          </cell>
          <cell r="AB18">
            <v>4.5823568798307068</v>
          </cell>
          <cell r="AC18">
            <v>0.41694002412568826</v>
          </cell>
        </row>
      </sheetData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2.1"/>
      <sheetName val="02.2012.2"/>
      <sheetName val="02.2012.3"/>
      <sheetName val="02.2012.4"/>
      <sheetName val="02.2012.5"/>
      <sheetName val="02.2012.1 Rap."/>
      <sheetName val="02.2012.2 Rap."/>
      <sheetName val="02.2012.3 Rap."/>
      <sheetName val="02.2012.4 Rap."/>
      <sheetName val="02.2012.5 Rap."/>
      <sheetName val="Récap. "/>
      <sheetName val="Rapport "/>
      <sheetName val="Analyses Févr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>
            <v>12851</v>
          </cell>
        </row>
        <row r="34">
          <cell r="F34">
            <v>0</v>
          </cell>
          <cell r="L34">
            <v>322365</v>
          </cell>
          <cell r="M34">
            <v>0</v>
          </cell>
          <cell r="O34">
            <v>7748</v>
          </cell>
        </row>
        <row r="36">
          <cell r="I36">
            <v>1949.6850000000004</v>
          </cell>
        </row>
        <row r="37">
          <cell r="I37">
            <v>67.230517241379317</v>
          </cell>
        </row>
      </sheetData>
      <sheetData sheetId="6">
        <row r="3">
          <cell r="C3">
            <v>3.72</v>
          </cell>
        </row>
        <row r="35">
          <cell r="C35">
            <v>1492.49577</v>
          </cell>
          <cell r="D35">
            <v>831.78530999999987</v>
          </cell>
          <cell r="G35">
            <v>168.14862000000005</v>
          </cell>
        </row>
        <row r="36">
          <cell r="C36">
            <v>51.465371379310348</v>
          </cell>
          <cell r="D36">
            <v>28.682252068965514</v>
          </cell>
          <cell r="G36">
            <v>5.7982282758620709</v>
          </cell>
        </row>
        <row r="37">
          <cell r="C37">
            <v>23393.350626959247</v>
          </cell>
        </row>
      </sheetData>
      <sheetData sheetId="7">
        <row r="3">
          <cell r="C3">
            <v>276</v>
          </cell>
        </row>
        <row r="35">
          <cell r="C35">
            <v>115351.96</v>
          </cell>
          <cell r="D35">
            <v>67050.925999999992</v>
          </cell>
          <cell r="G35">
            <v>10517.82</v>
          </cell>
        </row>
        <row r="36">
          <cell r="C36">
            <v>3977.6537931034486</v>
          </cell>
          <cell r="D36">
            <v>2312.100896551724</v>
          </cell>
          <cell r="G36">
            <v>362.68344827586208</v>
          </cell>
        </row>
        <row r="37">
          <cell r="C37">
            <v>30597.336870026527</v>
          </cell>
        </row>
      </sheetData>
      <sheetData sheetId="8" refreshError="1"/>
      <sheetData sheetId="9" refreshError="1"/>
      <sheetData sheetId="10">
        <row r="6">
          <cell r="F6">
            <v>322365</v>
          </cell>
          <cell r="G6">
            <v>0</v>
          </cell>
          <cell r="H6">
            <v>1949.6850000000004</v>
          </cell>
          <cell r="L6">
            <v>115351.96</v>
          </cell>
          <cell r="N6">
            <v>10517.82</v>
          </cell>
          <cell r="V6">
            <v>1492.49577</v>
          </cell>
          <cell r="X6">
            <v>168.14862000000005</v>
          </cell>
        </row>
      </sheetData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2.1"/>
      <sheetName val="03.2012.2"/>
      <sheetName val="03.2012.3"/>
      <sheetName val="03.2012.4"/>
      <sheetName val="03.2012.5"/>
      <sheetName val="03.2012.1 Rap."/>
      <sheetName val="03.2012.2 Rap."/>
      <sheetName val="03.2012.3 Rap."/>
      <sheetName val="03.2012.4 Rap."/>
      <sheetName val="03.2012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8576</v>
          </cell>
        </row>
        <row r="34">
          <cell r="L34">
            <v>285848</v>
          </cell>
          <cell r="M34">
            <v>0</v>
          </cell>
          <cell r="O34">
            <v>12337</v>
          </cell>
        </row>
        <row r="36">
          <cell r="I36">
            <v>2297.5264999999999</v>
          </cell>
        </row>
        <row r="37">
          <cell r="I37">
            <v>74.113758064516134</v>
          </cell>
        </row>
      </sheetData>
      <sheetData sheetId="6">
        <row r="3">
          <cell r="C3">
            <v>5.33</v>
          </cell>
        </row>
        <row r="35">
          <cell r="C35">
            <v>1629.2734800000003</v>
          </cell>
          <cell r="D35">
            <v>700.16674000000012</v>
          </cell>
          <cell r="G35">
            <v>143.59661000000003</v>
          </cell>
        </row>
        <row r="36">
          <cell r="D36">
            <v>22.586023870967747</v>
          </cell>
          <cell r="G36">
            <v>4.6321487096774199</v>
          </cell>
        </row>
        <row r="37">
          <cell r="C37">
            <v>23889.640469208214</v>
          </cell>
        </row>
      </sheetData>
      <sheetData sheetId="7">
        <row r="3">
          <cell r="C3">
            <v>350</v>
          </cell>
        </row>
        <row r="35">
          <cell r="C35">
            <v>124534.19700000001</v>
          </cell>
          <cell r="D35">
            <v>62161.469999999987</v>
          </cell>
          <cell r="G35">
            <v>10005.892999999998</v>
          </cell>
        </row>
        <row r="36">
          <cell r="C36">
            <v>4017.2321612903229</v>
          </cell>
          <cell r="D36">
            <v>2005.2087096774189</v>
          </cell>
          <cell r="G36">
            <v>322.77074193548384</v>
          </cell>
        </row>
        <row r="37">
          <cell r="C37">
            <v>30901.785856079405</v>
          </cell>
        </row>
      </sheetData>
      <sheetData sheetId="8"/>
      <sheetData sheetId="9"/>
      <sheetData sheetId="10">
        <row r="7">
          <cell r="F7">
            <v>285848</v>
          </cell>
          <cell r="G7">
            <v>0</v>
          </cell>
          <cell r="H7">
            <v>2297.5264999999999</v>
          </cell>
          <cell r="L7">
            <v>124534.19700000001</v>
          </cell>
          <cell r="N7">
            <v>10005.892999999998</v>
          </cell>
          <cell r="V7">
            <v>1629.2734800000003</v>
          </cell>
          <cell r="X7">
            <v>143.59661000000003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.2012.1"/>
      <sheetName val="04.2012.2"/>
      <sheetName val="04.2012.3"/>
      <sheetName val="04.2012.4"/>
      <sheetName val="04.2012.5"/>
      <sheetName val="04.2012.1 Rap."/>
      <sheetName val="04.2012.2 Rap."/>
      <sheetName val="04.2012.3 Rap."/>
      <sheetName val="04.2012.4 Rap."/>
      <sheetName val="04.2012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8634</v>
          </cell>
        </row>
        <row r="34">
          <cell r="F34">
            <v>2940</v>
          </cell>
          <cell r="L34">
            <v>376763</v>
          </cell>
          <cell r="M34">
            <v>3746</v>
          </cell>
          <cell r="O34">
            <v>66248</v>
          </cell>
        </row>
        <row r="36">
          <cell r="I36">
            <v>2851.3554999999992</v>
          </cell>
        </row>
        <row r="37">
          <cell r="I37">
            <v>95.045183333333313</v>
          </cell>
        </row>
      </sheetData>
      <sheetData sheetId="6">
        <row r="3">
          <cell r="C3">
            <v>6.4</v>
          </cell>
        </row>
        <row r="35">
          <cell r="C35">
            <v>1602.7107599999995</v>
          </cell>
          <cell r="D35">
            <v>667.77308999999991</v>
          </cell>
          <cell r="G35">
            <v>137.49150999999998</v>
          </cell>
        </row>
        <row r="36">
          <cell r="C36">
            <v>53.423691999999981</v>
          </cell>
          <cell r="D36">
            <v>22.259102999999996</v>
          </cell>
          <cell r="G36">
            <v>4.5830503333333326</v>
          </cell>
        </row>
        <row r="37">
          <cell r="C37">
            <v>24283.496363636361</v>
          </cell>
        </row>
      </sheetData>
      <sheetData sheetId="7">
        <row r="3">
          <cell r="C3">
            <v>483</v>
          </cell>
        </row>
        <row r="35">
          <cell r="C35">
            <v>114141.96399999999</v>
          </cell>
          <cell r="D35">
            <v>58695.266000000011</v>
          </cell>
          <cell r="G35">
            <v>10422.313999999998</v>
          </cell>
        </row>
        <row r="36">
          <cell r="C36">
            <v>3804.732133333333</v>
          </cell>
          <cell r="D36">
            <v>1956.508866666667</v>
          </cell>
          <cell r="G36">
            <v>347.41046666666659</v>
          </cell>
        </row>
        <row r="37">
          <cell r="C37">
            <v>29267.17025641026</v>
          </cell>
        </row>
      </sheetData>
      <sheetData sheetId="8"/>
      <sheetData sheetId="9"/>
      <sheetData sheetId="10">
        <row r="8">
          <cell r="F8">
            <v>380509</v>
          </cell>
          <cell r="G8">
            <v>2940</v>
          </cell>
          <cell r="H8">
            <v>2851.3554999999992</v>
          </cell>
          <cell r="L8">
            <v>114141.96399999999</v>
          </cell>
          <cell r="N8">
            <v>10422.313999999998</v>
          </cell>
          <cell r="V8">
            <v>1602.7107599999995</v>
          </cell>
          <cell r="X8">
            <v>137.49150999999998</v>
          </cell>
        </row>
      </sheetData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.2012.1"/>
      <sheetName val="05.2012.2"/>
      <sheetName val="05.2012.3"/>
      <sheetName val="05.2012.4"/>
      <sheetName val="05.2012.5"/>
      <sheetName val="05.2012.1 Rap."/>
      <sheetName val="05.2012.2 Rap."/>
      <sheetName val="05.2012.3 Rap."/>
      <sheetName val="05.2012.4 Rap."/>
      <sheetName val="05.2012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14306</v>
          </cell>
        </row>
        <row r="34">
          <cell r="F34">
            <v>4590</v>
          </cell>
          <cell r="L34">
            <v>326458</v>
          </cell>
          <cell r="M34">
            <v>4380</v>
          </cell>
          <cell r="O34">
            <v>33725</v>
          </cell>
        </row>
        <row r="36">
          <cell r="I36">
            <v>2377.9095000000007</v>
          </cell>
        </row>
        <row r="37">
          <cell r="I37">
            <v>76.706758064516151</v>
          </cell>
        </row>
      </sheetData>
      <sheetData sheetId="6">
        <row r="3">
          <cell r="C3">
            <v>4.62</v>
          </cell>
        </row>
        <row r="35">
          <cell r="C35">
            <v>1699.5665799999995</v>
          </cell>
          <cell r="D35">
            <v>610.91834000000006</v>
          </cell>
          <cell r="G35">
            <v>147.78684000000001</v>
          </cell>
        </row>
        <row r="36">
          <cell r="C36">
            <v>54.824728387096755</v>
          </cell>
          <cell r="D36">
            <v>19.707043225806455</v>
          </cell>
          <cell r="G36">
            <v>4.7673174193548391</v>
          </cell>
        </row>
        <row r="37">
          <cell r="C37">
            <v>24920.331085043985</v>
          </cell>
        </row>
      </sheetData>
      <sheetData sheetId="7">
        <row r="3">
          <cell r="C3">
            <v>332</v>
          </cell>
        </row>
        <row r="35">
          <cell r="C35">
            <v>122114.963</v>
          </cell>
          <cell r="D35">
            <v>54562.079999999994</v>
          </cell>
          <cell r="G35">
            <v>9220.6149999999998</v>
          </cell>
        </row>
        <row r="36">
          <cell r="C36">
            <v>3939.1923548387099</v>
          </cell>
          <cell r="D36">
            <v>1760.0670967741933</v>
          </cell>
          <cell r="G36">
            <v>297.4391935483871</v>
          </cell>
        </row>
        <row r="37">
          <cell r="C37">
            <v>30301.47965260546</v>
          </cell>
        </row>
      </sheetData>
      <sheetData sheetId="8"/>
      <sheetData sheetId="9"/>
      <sheetData sheetId="10">
        <row r="9">
          <cell r="F9">
            <v>330838</v>
          </cell>
          <cell r="G9">
            <v>4590</v>
          </cell>
          <cell r="H9">
            <v>2377.9095000000007</v>
          </cell>
          <cell r="L9">
            <v>122114.963</v>
          </cell>
          <cell r="N9">
            <v>9220.6149999999998</v>
          </cell>
          <cell r="V9">
            <v>1699.5665799999995</v>
          </cell>
          <cell r="X9">
            <v>147.78684000000001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.2012.1"/>
      <sheetName val="06.2012.2"/>
      <sheetName val="06.2012.3"/>
      <sheetName val="06.2012.4"/>
      <sheetName val="06.2012.5"/>
      <sheetName val="06.2012.1 Rap."/>
      <sheetName val="06.2012.2 Rap."/>
      <sheetName val="06.2012.3 Rap."/>
      <sheetName val="06.2012.4 Rap."/>
      <sheetName val="06.2012.5 Rap."/>
      <sheetName val="Récap. "/>
      <sheetName val="Rapport "/>
      <sheetName val="Sit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8610</v>
          </cell>
          <cell r="L34">
            <v>313159</v>
          </cell>
          <cell r="M34">
            <v>6210</v>
          </cell>
          <cell r="O34">
            <v>52942</v>
          </cell>
        </row>
        <row r="36">
          <cell r="I36">
            <v>2510.8690000000001</v>
          </cell>
        </row>
        <row r="37">
          <cell r="I37">
            <v>83.695633333333333</v>
          </cell>
        </row>
      </sheetData>
      <sheetData sheetId="6">
        <row r="35">
          <cell r="C35">
            <v>1544.2013400000001</v>
          </cell>
          <cell r="D35">
            <v>600.49890999999991</v>
          </cell>
          <cell r="G35">
            <v>177.40830000000003</v>
          </cell>
        </row>
        <row r="36">
          <cell r="C36">
            <v>51.473378000000004</v>
          </cell>
          <cell r="D36">
            <v>20.016630333333332</v>
          </cell>
          <cell r="G36">
            <v>5.9136100000000011</v>
          </cell>
        </row>
        <row r="37">
          <cell r="C37">
            <v>23396.989999999998</v>
          </cell>
        </row>
      </sheetData>
      <sheetData sheetId="7">
        <row r="35">
          <cell r="C35">
            <v>121372.39099999997</v>
          </cell>
          <cell r="D35">
            <v>51716.915000000001</v>
          </cell>
          <cell r="G35">
            <v>9612.4739999999983</v>
          </cell>
        </row>
        <row r="36">
          <cell r="C36">
            <v>4045.7463666666658</v>
          </cell>
          <cell r="D36">
            <v>1723.8971666666666</v>
          </cell>
          <cell r="G36">
            <v>320.41579999999993</v>
          </cell>
        </row>
        <row r="37">
          <cell r="C37">
            <v>31121.125897435897</v>
          </cell>
        </row>
      </sheetData>
      <sheetData sheetId="8" refreshError="1"/>
      <sheetData sheetId="9" refreshError="1"/>
      <sheetData sheetId="10">
        <row r="10">
          <cell r="F10">
            <v>319369</v>
          </cell>
          <cell r="G10">
            <v>8610</v>
          </cell>
          <cell r="H10">
            <v>2510.8690000000001</v>
          </cell>
          <cell r="L10">
            <v>121372.39099999997</v>
          </cell>
          <cell r="N10">
            <v>9612.4739999999983</v>
          </cell>
          <cell r="V10">
            <v>1544.2013400000001</v>
          </cell>
          <cell r="X10">
            <v>177.40830000000003</v>
          </cell>
        </row>
      </sheetData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7.2012.1"/>
      <sheetName val="07.2012.2"/>
      <sheetName val="07.2012.3"/>
      <sheetName val="07.2012.4"/>
      <sheetName val="07.2012.5"/>
      <sheetName val="07.2012.1 Rap."/>
      <sheetName val="07.2012.2 Rap."/>
      <sheetName val="07.2012.3 Rap."/>
      <sheetName val="07.2012.4 Rap."/>
      <sheetName val="07.2012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23661</v>
          </cell>
        </row>
        <row r="34">
          <cell r="F34">
            <v>7530</v>
          </cell>
          <cell r="L34">
            <v>299800</v>
          </cell>
          <cell r="M34">
            <v>12544</v>
          </cell>
          <cell r="O34">
            <v>87780</v>
          </cell>
        </row>
        <row r="36">
          <cell r="I36">
            <v>2806.962500000001</v>
          </cell>
        </row>
        <row r="37">
          <cell r="I37">
            <v>90.547177419354867</v>
          </cell>
        </row>
      </sheetData>
      <sheetData sheetId="6">
        <row r="3">
          <cell r="C3">
            <v>2.4500000000000002</v>
          </cell>
        </row>
        <row r="35">
          <cell r="C35">
            <v>1374.6960199999999</v>
          </cell>
          <cell r="D35">
            <v>435.49570999999997</v>
          </cell>
          <cell r="G35">
            <v>135.77439000000001</v>
          </cell>
        </row>
        <row r="36">
          <cell r="C36">
            <v>44.3450329032258</v>
          </cell>
          <cell r="D36">
            <v>14.048248709677418</v>
          </cell>
          <cell r="G36">
            <v>4.379819032258065</v>
          </cell>
        </row>
        <row r="37">
          <cell r="C37">
            <v>20156.833137829912</v>
          </cell>
        </row>
      </sheetData>
      <sheetData sheetId="7">
        <row r="3">
          <cell r="C3">
            <v>218</v>
          </cell>
        </row>
        <row r="35">
          <cell r="C35">
            <v>99626.005000000019</v>
          </cell>
          <cell r="D35">
            <v>39725.133000000002</v>
          </cell>
          <cell r="G35">
            <v>8623.4220000000005</v>
          </cell>
        </row>
        <row r="36">
          <cell r="C36">
            <v>3213.7420967741941</v>
          </cell>
          <cell r="D36">
            <v>1281.4559032258064</v>
          </cell>
          <cell r="G36">
            <v>278.17490322580647</v>
          </cell>
        </row>
        <row r="37">
          <cell r="C37">
            <v>24721.093052109176</v>
          </cell>
        </row>
      </sheetData>
      <sheetData sheetId="8"/>
      <sheetData sheetId="9"/>
      <sheetData sheetId="10">
        <row r="11">
          <cell r="F11">
            <v>312344</v>
          </cell>
          <cell r="G11">
            <v>7530</v>
          </cell>
          <cell r="H11">
            <v>2806.962500000001</v>
          </cell>
          <cell r="L11">
            <v>99626.005000000019</v>
          </cell>
          <cell r="N11">
            <v>8623.4220000000005</v>
          </cell>
          <cell r="V11">
            <v>1374.6960199999999</v>
          </cell>
          <cell r="X11">
            <v>135.77439000000001</v>
          </cell>
        </row>
      </sheetData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8.2012.1"/>
      <sheetName val="08.2012.2"/>
      <sheetName val="08.2012.3"/>
      <sheetName val="08.2012.4"/>
      <sheetName val="08.2012.5"/>
      <sheetName val="08.2012.1 Rap."/>
      <sheetName val="08.2012.2 Rap."/>
      <sheetName val="08.2012.3 Rap."/>
      <sheetName val="08.2012.4 Rap."/>
      <sheetName val="08.2012.5 Rap."/>
      <sheetName val="Récap. "/>
      <sheetName val="Rapport "/>
      <sheetName val="Site"/>
      <sheetName val="Analyses aôut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6423</v>
          </cell>
        </row>
        <row r="34">
          <cell r="F34">
            <v>17910</v>
          </cell>
          <cell r="L34">
            <v>293409</v>
          </cell>
          <cell r="M34">
            <v>12912</v>
          </cell>
          <cell r="O34">
            <v>159345</v>
          </cell>
        </row>
        <row r="36">
          <cell r="I36">
            <v>2621.7114999999999</v>
          </cell>
        </row>
        <row r="37">
          <cell r="I37">
            <v>84.57133870967742</v>
          </cell>
        </row>
      </sheetData>
      <sheetData sheetId="6">
        <row r="3">
          <cell r="C3">
            <v>6.09</v>
          </cell>
        </row>
        <row r="35">
          <cell r="C35">
            <v>1560.13508</v>
          </cell>
          <cell r="D35">
            <v>525.57373000000007</v>
          </cell>
          <cell r="G35">
            <v>88.145809999999983</v>
          </cell>
        </row>
        <row r="36">
          <cell r="C36">
            <v>50.326938064516128</v>
          </cell>
          <cell r="D36">
            <v>16.953991290322584</v>
          </cell>
          <cell r="G36">
            <v>2.8434132258064513</v>
          </cell>
        </row>
        <row r="37">
          <cell r="C37">
            <v>22875.880938416427</v>
          </cell>
        </row>
      </sheetData>
      <sheetData sheetId="7">
        <row r="3">
          <cell r="C3">
            <v>395</v>
          </cell>
        </row>
        <row r="35">
          <cell r="C35">
            <v>116398.29399999999</v>
          </cell>
          <cell r="D35">
            <v>48265.914999999986</v>
          </cell>
          <cell r="G35">
            <v>8045.6389999999992</v>
          </cell>
        </row>
        <row r="36">
          <cell r="C36">
            <v>3754.7836774193547</v>
          </cell>
          <cell r="D36">
            <v>1556.9649999999995</v>
          </cell>
          <cell r="G36">
            <v>259.53674193548386</v>
          </cell>
        </row>
        <row r="37">
          <cell r="C37">
            <v>28882.951364764267</v>
          </cell>
        </row>
      </sheetData>
      <sheetData sheetId="8"/>
      <sheetData sheetId="9"/>
      <sheetData sheetId="10">
        <row r="12">
          <cell r="F12">
            <v>306321</v>
          </cell>
          <cell r="G12">
            <v>17910</v>
          </cell>
          <cell r="H12">
            <v>2621.7114999999999</v>
          </cell>
          <cell r="L12">
            <v>116398.29399999999</v>
          </cell>
          <cell r="N12">
            <v>8045.6389999999992</v>
          </cell>
          <cell r="V12">
            <v>1560.13508</v>
          </cell>
          <cell r="X12">
            <v>88.145809999999983</v>
          </cell>
        </row>
      </sheetData>
      <sheetData sheetId="1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.2012.1"/>
      <sheetName val="09.2012.2"/>
      <sheetName val="09.2012.3"/>
      <sheetName val="09.2012.4"/>
      <sheetName val="09.2012.5"/>
      <sheetName val="09.2012.1 Rap."/>
      <sheetName val="09.2012.2 Rap."/>
      <sheetName val="09.2012.3 Rap."/>
      <sheetName val="09.2012.4 Rap."/>
      <sheetName val="09.2012.5 Rap."/>
      <sheetName val="Récap. "/>
      <sheetName val="Rapport "/>
      <sheetName val="Site "/>
    </sheetNames>
    <sheetDataSet>
      <sheetData sheetId="0"/>
      <sheetData sheetId="1">
        <row r="27">
          <cell r="H27">
            <v>1.97</v>
          </cell>
        </row>
      </sheetData>
      <sheetData sheetId="2">
        <row r="27">
          <cell r="H27">
            <v>38</v>
          </cell>
        </row>
      </sheetData>
      <sheetData sheetId="3">
        <row r="27">
          <cell r="C27">
            <v>19.7</v>
          </cell>
        </row>
      </sheetData>
      <sheetData sheetId="4">
        <row r="25">
          <cell r="F25">
            <v>7.58</v>
          </cell>
        </row>
      </sheetData>
      <sheetData sheetId="5">
        <row r="3">
          <cell r="C3">
            <v>12023</v>
          </cell>
        </row>
        <row r="34">
          <cell r="F34">
            <v>15000</v>
          </cell>
          <cell r="L34">
            <v>305328</v>
          </cell>
          <cell r="M34">
            <v>11601</v>
          </cell>
          <cell r="O34">
            <v>52147</v>
          </cell>
        </row>
        <row r="36">
          <cell r="I36">
            <v>2121.7935000000007</v>
          </cell>
        </row>
        <row r="37">
          <cell r="I37">
            <v>70.726450000000028</v>
          </cell>
        </row>
      </sheetData>
      <sheetData sheetId="6">
        <row r="3">
          <cell r="C3">
            <v>4</v>
          </cell>
        </row>
        <row r="35">
          <cell r="C35">
            <v>1620.8635800000002</v>
          </cell>
          <cell r="D35">
            <v>527.23070999999993</v>
          </cell>
          <cell r="G35">
            <v>125.00807999999999</v>
          </cell>
        </row>
        <row r="36">
          <cell r="C36">
            <v>54.028786000000004</v>
          </cell>
          <cell r="D36">
            <v>17.574356999999999</v>
          </cell>
          <cell r="G36">
            <v>4.1669359999999998</v>
          </cell>
        </row>
        <row r="37">
          <cell r="C37">
            <v>24558.539090909089</v>
          </cell>
        </row>
      </sheetData>
      <sheetData sheetId="7">
        <row r="3">
          <cell r="C3">
            <v>300</v>
          </cell>
        </row>
        <row r="35">
          <cell r="C35">
            <v>121826.66199999998</v>
          </cell>
          <cell r="D35">
            <v>49375.466999999997</v>
          </cell>
          <cell r="G35">
            <v>8589.9839999999967</v>
          </cell>
        </row>
        <row r="36">
          <cell r="C36">
            <v>4060.8887333333328</v>
          </cell>
          <cell r="D36">
            <v>1645.8489</v>
          </cell>
          <cell r="G36">
            <v>286.33279999999991</v>
          </cell>
        </row>
        <row r="37">
          <cell r="C37">
            <v>31237.605641025635</v>
          </cell>
        </row>
      </sheetData>
      <sheetData sheetId="8"/>
      <sheetData sheetId="9"/>
      <sheetData sheetId="10">
        <row r="13">
          <cell r="F13">
            <v>316929</v>
          </cell>
          <cell r="G13">
            <v>15000</v>
          </cell>
          <cell r="H13">
            <v>2121.7935000000007</v>
          </cell>
          <cell r="L13">
            <v>121826.66199999998</v>
          </cell>
          <cell r="N13">
            <v>8589.9839999999967</v>
          </cell>
          <cell r="V13">
            <v>1620.8635800000002</v>
          </cell>
          <cell r="X13">
            <v>125.00807999999999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opLeftCell="U1" zoomScaleNormal="100" workbookViewId="0">
      <selection activeCell="AB18" sqref="AB18"/>
    </sheetView>
  </sheetViews>
  <sheetFormatPr baseColWidth="10" defaultRowHeight="12.75"/>
  <cols>
    <col min="1" max="1" width="18.28515625" style="2" customWidth="1"/>
    <col min="2" max="2" width="15.7109375" style="2" customWidth="1"/>
    <col min="3" max="4" width="13.7109375" style="2" customWidth="1"/>
    <col min="5" max="5" width="13.42578125" style="2" customWidth="1"/>
    <col min="6" max="6" width="12.85546875" style="2" customWidth="1"/>
    <col min="7" max="7" width="13.5703125" style="2" customWidth="1"/>
    <col min="8" max="9" width="13.5703125" style="3" customWidth="1"/>
    <col min="10" max="10" width="13.5703125" style="2" customWidth="1"/>
    <col min="11" max="11" width="18.28515625" style="2" customWidth="1"/>
    <col min="12" max="13" width="13.7109375" style="2" customWidth="1"/>
    <col min="14" max="19" width="13.7109375" style="4" customWidth="1"/>
    <col min="20" max="20" width="14" style="5" customWidth="1"/>
    <col min="21" max="21" width="18.28515625" style="2" customWidth="1"/>
    <col min="22" max="30" width="13.7109375" style="2" customWidth="1"/>
    <col min="31" max="256" width="11.42578125" style="2"/>
    <col min="257" max="257" width="18.28515625" style="2" customWidth="1"/>
    <col min="258" max="258" width="15.7109375" style="2" customWidth="1"/>
    <col min="259" max="260" width="13.7109375" style="2" customWidth="1"/>
    <col min="261" max="261" width="13.42578125" style="2" customWidth="1"/>
    <col min="262" max="262" width="12.85546875" style="2" customWidth="1"/>
    <col min="263" max="266" width="13.5703125" style="2" customWidth="1"/>
    <col min="267" max="267" width="18.28515625" style="2" customWidth="1"/>
    <col min="268" max="275" width="13.7109375" style="2" customWidth="1"/>
    <col min="276" max="276" width="14" style="2" customWidth="1"/>
    <col min="277" max="277" width="18.28515625" style="2" customWidth="1"/>
    <col min="278" max="280" width="13.85546875" style="2" customWidth="1"/>
    <col min="281" max="286" width="13.7109375" style="2" customWidth="1"/>
    <col min="287" max="512" width="11.42578125" style="2"/>
    <col min="513" max="513" width="18.28515625" style="2" customWidth="1"/>
    <col min="514" max="514" width="15.7109375" style="2" customWidth="1"/>
    <col min="515" max="516" width="13.7109375" style="2" customWidth="1"/>
    <col min="517" max="517" width="13.42578125" style="2" customWidth="1"/>
    <col min="518" max="518" width="12.85546875" style="2" customWidth="1"/>
    <col min="519" max="522" width="13.5703125" style="2" customWidth="1"/>
    <col min="523" max="523" width="18.28515625" style="2" customWidth="1"/>
    <col min="524" max="531" width="13.7109375" style="2" customWidth="1"/>
    <col min="532" max="532" width="14" style="2" customWidth="1"/>
    <col min="533" max="533" width="18.28515625" style="2" customWidth="1"/>
    <col min="534" max="536" width="13.85546875" style="2" customWidth="1"/>
    <col min="537" max="542" width="13.7109375" style="2" customWidth="1"/>
    <col min="543" max="768" width="11.42578125" style="2"/>
    <col min="769" max="769" width="18.28515625" style="2" customWidth="1"/>
    <col min="770" max="770" width="15.7109375" style="2" customWidth="1"/>
    <col min="771" max="772" width="13.7109375" style="2" customWidth="1"/>
    <col min="773" max="773" width="13.42578125" style="2" customWidth="1"/>
    <col min="774" max="774" width="12.85546875" style="2" customWidth="1"/>
    <col min="775" max="778" width="13.5703125" style="2" customWidth="1"/>
    <col min="779" max="779" width="18.28515625" style="2" customWidth="1"/>
    <col min="780" max="787" width="13.7109375" style="2" customWidth="1"/>
    <col min="788" max="788" width="14" style="2" customWidth="1"/>
    <col min="789" max="789" width="18.28515625" style="2" customWidth="1"/>
    <col min="790" max="792" width="13.85546875" style="2" customWidth="1"/>
    <col min="793" max="798" width="13.7109375" style="2" customWidth="1"/>
    <col min="799" max="1024" width="11.42578125" style="2"/>
    <col min="1025" max="1025" width="18.28515625" style="2" customWidth="1"/>
    <col min="1026" max="1026" width="15.7109375" style="2" customWidth="1"/>
    <col min="1027" max="1028" width="13.7109375" style="2" customWidth="1"/>
    <col min="1029" max="1029" width="13.42578125" style="2" customWidth="1"/>
    <col min="1030" max="1030" width="12.85546875" style="2" customWidth="1"/>
    <col min="1031" max="1034" width="13.5703125" style="2" customWidth="1"/>
    <col min="1035" max="1035" width="18.28515625" style="2" customWidth="1"/>
    <col min="1036" max="1043" width="13.7109375" style="2" customWidth="1"/>
    <col min="1044" max="1044" width="14" style="2" customWidth="1"/>
    <col min="1045" max="1045" width="18.28515625" style="2" customWidth="1"/>
    <col min="1046" max="1048" width="13.85546875" style="2" customWidth="1"/>
    <col min="1049" max="1054" width="13.7109375" style="2" customWidth="1"/>
    <col min="1055" max="1280" width="11.42578125" style="2"/>
    <col min="1281" max="1281" width="18.28515625" style="2" customWidth="1"/>
    <col min="1282" max="1282" width="15.7109375" style="2" customWidth="1"/>
    <col min="1283" max="1284" width="13.7109375" style="2" customWidth="1"/>
    <col min="1285" max="1285" width="13.42578125" style="2" customWidth="1"/>
    <col min="1286" max="1286" width="12.85546875" style="2" customWidth="1"/>
    <col min="1287" max="1290" width="13.5703125" style="2" customWidth="1"/>
    <col min="1291" max="1291" width="18.28515625" style="2" customWidth="1"/>
    <col min="1292" max="1299" width="13.7109375" style="2" customWidth="1"/>
    <col min="1300" max="1300" width="14" style="2" customWidth="1"/>
    <col min="1301" max="1301" width="18.28515625" style="2" customWidth="1"/>
    <col min="1302" max="1304" width="13.85546875" style="2" customWidth="1"/>
    <col min="1305" max="1310" width="13.7109375" style="2" customWidth="1"/>
    <col min="1311" max="1536" width="11.42578125" style="2"/>
    <col min="1537" max="1537" width="18.28515625" style="2" customWidth="1"/>
    <col min="1538" max="1538" width="15.7109375" style="2" customWidth="1"/>
    <col min="1539" max="1540" width="13.7109375" style="2" customWidth="1"/>
    <col min="1541" max="1541" width="13.42578125" style="2" customWidth="1"/>
    <col min="1542" max="1542" width="12.85546875" style="2" customWidth="1"/>
    <col min="1543" max="1546" width="13.5703125" style="2" customWidth="1"/>
    <col min="1547" max="1547" width="18.28515625" style="2" customWidth="1"/>
    <col min="1548" max="1555" width="13.7109375" style="2" customWidth="1"/>
    <col min="1556" max="1556" width="14" style="2" customWidth="1"/>
    <col min="1557" max="1557" width="18.28515625" style="2" customWidth="1"/>
    <col min="1558" max="1560" width="13.85546875" style="2" customWidth="1"/>
    <col min="1561" max="1566" width="13.7109375" style="2" customWidth="1"/>
    <col min="1567" max="1792" width="11.42578125" style="2"/>
    <col min="1793" max="1793" width="18.28515625" style="2" customWidth="1"/>
    <col min="1794" max="1794" width="15.7109375" style="2" customWidth="1"/>
    <col min="1795" max="1796" width="13.7109375" style="2" customWidth="1"/>
    <col min="1797" max="1797" width="13.42578125" style="2" customWidth="1"/>
    <col min="1798" max="1798" width="12.85546875" style="2" customWidth="1"/>
    <col min="1799" max="1802" width="13.5703125" style="2" customWidth="1"/>
    <col min="1803" max="1803" width="18.28515625" style="2" customWidth="1"/>
    <col min="1804" max="1811" width="13.7109375" style="2" customWidth="1"/>
    <col min="1812" max="1812" width="14" style="2" customWidth="1"/>
    <col min="1813" max="1813" width="18.28515625" style="2" customWidth="1"/>
    <col min="1814" max="1816" width="13.85546875" style="2" customWidth="1"/>
    <col min="1817" max="1822" width="13.7109375" style="2" customWidth="1"/>
    <col min="1823" max="2048" width="11.42578125" style="2"/>
    <col min="2049" max="2049" width="18.28515625" style="2" customWidth="1"/>
    <col min="2050" max="2050" width="15.7109375" style="2" customWidth="1"/>
    <col min="2051" max="2052" width="13.7109375" style="2" customWidth="1"/>
    <col min="2053" max="2053" width="13.42578125" style="2" customWidth="1"/>
    <col min="2054" max="2054" width="12.85546875" style="2" customWidth="1"/>
    <col min="2055" max="2058" width="13.5703125" style="2" customWidth="1"/>
    <col min="2059" max="2059" width="18.28515625" style="2" customWidth="1"/>
    <col min="2060" max="2067" width="13.7109375" style="2" customWidth="1"/>
    <col min="2068" max="2068" width="14" style="2" customWidth="1"/>
    <col min="2069" max="2069" width="18.28515625" style="2" customWidth="1"/>
    <col min="2070" max="2072" width="13.85546875" style="2" customWidth="1"/>
    <col min="2073" max="2078" width="13.7109375" style="2" customWidth="1"/>
    <col min="2079" max="2304" width="11.42578125" style="2"/>
    <col min="2305" max="2305" width="18.28515625" style="2" customWidth="1"/>
    <col min="2306" max="2306" width="15.7109375" style="2" customWidth="1"/>
    <col min="2307" max="2308" width="13.7109375" style="2" customWidth="1"/>
    <col min="2309" max="2309" width="13.42578125" style="2" customWidth="1"/>
    <col min="2310" max="2310" width="12.85546875" style="2" customWidth="1"/>
    <col min="2311" max="2314" width="13.5703125" style="2" customWidth="1"/>
    <col min="2315" max="2315" width="18.28515625" style="2" customWidth="1"/>
    <col min="2316" max="2323" width="13.7109375" style="2" customWidth="1"/>
    <col min="2324" max="2324" width="14" style="2" customWidth="1"/>
    <col min="2325" max="2325" width="18.28515625" style="2" customWidth="1"/>
    <col min="2326" max="2328" width="13.85546875" style="2" customWidth="1"/>
    <col min="2329" max="2334" width="13.7109375" style="2" customWidth="1"/>
    <col min="2335" max="2560" width="11.42578125" style="2"/>
    <col min="2561" max="2561" width="18.28515625" style="2" customWidth="1"/>
    <col min="2562" max="2562" width="15.7109375" style="2" customWidth="1"/>
    <col min="2563" max="2564" width="13.7109375" style="2" customWidth="1"/>
    <col min="2565" max="2565" width="13.42578125" style="2" customWidth="1"/>
    <col min="2566" max="2566" width="12.85546875" style="2" customWidth="1"/>
    <col min="2567" max="2570" width="13.5703125" style="2" customWidth="1"/>
    <col min="2571" max="2571" width="18.28515625" style="2" customWidth="1"/>
    <col min="2572" max="2579" width="13.7109375" style="2" customWidth="1"/>
    <col min="2580" max="2580" width="14" style="2" customWidth="1"/>
    <col min="2581" max="2581" width="18.28515625" style="2" customWidth="1"/>
    <col min="2582" max="2584" width="13.85546875" style="2" customWidth="1"/>
    <col min="2585" max="2590" width="13.7109375" style="2" customWidth="1"/>
    <col min="2591" max="2816" width="11.42578125" style="2"/>
    <col min="2817" max="2817" width="18.28515625" style="2" customWidth="1"/>
    <col min="2818" max="2818" width="15.7109375" style="2" customWidth="1"/>
    <col min="2819" max="2820" width="13.7109375" style="2" customWidth="1"/>
    <col min="2821" max="2821" width="13.42578125" style="2" customWidth="1"/>
    <col min="2822" max="2822" width="12.85546875" style="2" customWidth="1"/>
    <col min="2823" max="2826" width="13.5703125" style="2" customWidth="1"/>
    <col min="2827" max="2827" width="18.28515625" style="2" customWidth="1"/>
    <col min="2828" max="2835" width="13.7109375" style="2" customWidth="1"/>
    <col min="2836" max="2836" width="14" style="2" customWidth="1"/>
    <col min="2837" max="2837" width="18.28515625" style="2" customWidth="1"/>
    <col min="2838" max="2840" width="13.85546875" style="2" customWidth="1"/>
    <col min="2841" max="2846" width="13.7109375" style="2" customWidth="1"/>
    <col min="2847" max="3072" width="11.42578125" style="2"/>
    <col min="3073" max="3073" width="18.28515625" style="2" customWidth="1"/>
    <col min="3074" max="3074" width="15.7109375" style="2" customWidth="1"/>
    <col min="3075" max="3076" width="13.7109375" style="2" customWidth="1"/>
    <col min="3077" max="3077" width="13.42578125" style="2" customWidth="1"/>
    <col min="3078" max="3078" width="12.85546875" style="2" customWidth="1"/>
    <col min="3079" max="3082" width="13.5703125" style="2" customWidth="1"/>
    <col min="3083" max="3083" width="18.28515625" style="2" customWidth="1"/>
    <col min="3084" max="3091" width="13.7109375" style="2" customWidth="1"/>
    <col min="3092" max="3092" width="14" style="2" customWidth="1"/>
    <col min="3093" max="3093" width="18.28515625" style="2" customWidth="1"/>
    <col min="3094" max="3096" width="13.85546875" style="2" customWidth="1"/>
    <col min="3097" max="3102" width="13.7109375" style="2" customWidth="1"/>
    <col min="3103" max="3328" width="11.42578125" style="2"/>
    <col min="3329" max="3329" width="18.28515625" style="2" customWidth="1"/>
    <col min="3330" max="3330" width="15.7109375" style="2" customWidth="1"/>
    <col min="3331" max="3332" width="13.7109375" style="2" customWidth="1"/>
    <col min="3333" max="3333" width="13.42578125" style="2" customWidth="1"/>
    <col min="3334" max="3334" width="12.85546875" style="2" customWidth="1"/>
    <col min="3335" max="3338" width="13.5703125" style="2" customWidth="1"/>
    <col min="3339" max="3339" width="18.28515625" style="2" customWidth="1"/>
    <col min="3340" max="3347" width="13.7109375" style="2" customWidth="1"/>
    <col min="3348" max="3348" width="14" style="2" customWidth="1"/>
    <col min="3349" max="3349" width="18.28515625" style="2" customWidth="1"/>
    <col min="3350" max="3352" width="13.85546875" style="2" customWidth="1"/>
    <col min="3353" max="3358" width="13.7109375" style="2" customWidth="1"/>
    <col min="3359" max="3584" width="11.42578125" style="2"/>
    <col min="3585" max="3585" width="18.28515625" style="2" customWidth="1"/>
    <col min="3586" max="3586" width="15.7109375" style="2" customWidth="1"/>
    <col min="3587" max="3588" width="13.7109375" style="2" customWidth="1"/>
    <col min="3589" max="3589" width="13.42578125" style="2" customWidth="1"/>
    <col min="3590" max="3590" width="12.85546875" style="2" customWidth="1"/>
    <col min="3591" max="3594" width="13.5703125" style="2" customWidth="1"/>
    <col min="3595" max="3595" width="18.28515625" style="2" customWidth="1"/>
    <col min="3596" max="3603" width="13.7109375" style="2" customWidth="1"/>
    <col min="3604" max="3604" width="14" style="2" customWidth="1"/>
    <col min="3605" max="3605" width="18.28515625" style="2" customWidth="1"/>
    <col min="3606" max="3608" width="13.85546875" style="2" customWidth="1"/>
    <col min="3609" max="3614" width="13.7109375" style="2" customWidth="1"/>
    <col min="3615" max="3840" width="11.42578125" style="2"/>
    <col min="3841" max="3841" width="18.28515625" style="2" customWidth="1"/>
    <col min="3842" max="3842" width="15.7109375" style="2" customWidth="1"/>
    <col min="3843" max="3844" width="13.7109375" style="2" customWidth="1"/>
    <col min="3845" max="3845" width="13.42578125" style="2" customWidth="1"/>
    <col min="3846" max="3846" width="12.85546875" style="2" customWidth="1"/>
    <col min="3847" max="3850" width="13.5703125" style="2" customWidth="1"/>
    <col min="3851" max="3851" width="18.28515625" style="2" customWidth="1"/>
    <col min="3852" max="3859" width="13.7109375" style="2" customWidth="1"/>
    <col min="3860" max="3860" width="14" style="2" customWidth="1"/>
    <col min="3861" max="3861" width="18.28515625" style="2" customWidth="1"/>
    <col min="3862" max="3864" width="13.85546875" style="2" customWidth="1"/>
    <col min="3865" max="3870" width="13.7109375" style="2" customWidth="1"/>
    <col min="3871" max="4096" width="11.42578125" style="2"/>
    <col min="4097" max="4097" width="18.28515625" style="2" customWidth="1"/>
    <col min="4098" max="4098" width="15.7109375" style="2" customWidth="1"/>
    <col min="4099" max="4100" width="13.7109375" style="2" customWidth="1"/>
    <col min="4101" max="4101" width="13.42578125" style="2" customWidth="1"/>
    <col min="4102" max="4102" width="12.85546875" style="2" customWidth="1"/>
    <col min="4103" max="4106" width="13.5703125" style="2" customWidth="1"/>
    <col min="4107" max="4107" width="18.28515625" style="2" customWidth="1"/>
    <col min="4108" max="4115" width="13.7109375" style="2" customWidth="1"/>
    <col min="4116" max="4116" width="14" style="2" customWidth="1"/>
    <col min="4117" max="4117" width="18.28515625" style="2" customWidth="1"/>
    <col min="4118" max="4120" width="13.85546875" style="2" customWidth="1"/>
    <col min="4121" max="4126" width="13.7109375" style="2" customWidth="1"/>
    <col min="4127" max="4352" width="11.42578125" style="2"/>
    <col min="4353" max="4353" width="18.28515625" style="2" customWidth="1"/>
    <col min="4354" max="4354" width="15.7109375" style="2" customWidth="1"/>
    <col min="4355" max="4356" width="13.7109375" style="2" customWidth="1"/>
    <col min="4357" max="4357" width="13.42578125" style="2" customWidth="1"/>
    <col min="4358" max="4358" width="12.85546875" style="2" customWidth="1"/>
    <col min="4359" max="4362" width="13.5703125" style="2" customWidth="1"/>
    <col min="4363" max="4363" width="18.28515625" style="2" customWidth="1"/>
    <col min="4364" max="4371" width="13.7109375" style="2" customWidth="1"/>
    <col min="4372" max="4372" width="14" style="2" customWidth="1"/>
    <col min="4373" max="4373" width="18.28515625" style="2" customWidth="1"/>
    <col min="4374" max="4376" width="13.85546875" style="2" customWidth="1"/>
    <col min="4377" max="4382" width="13.7109375" style="2" customWidth="1"/>
    <col min="4383" max="4608" width="11.42578125" style="2"/>
    <col min="4609" max="4609" width="18.28515625" style="2" customWidth="1"/>
    <col min="4610" max="4610" width="15.7109375" style="2" customWidth="1"/>
    <col min="4611" max="4612" width="13.7109375" style="2" customWidth="1"/>
    <col min="4613" max="4613" width="13.42578125" style="2" customWidth="1"/>
    <col min="4614" max="4614" width="12.85546875" style="2" customWidth="1"/>
    <col min="4615" max="4618" width="13.5703125" style="2" customWidth="1"/>
    <col min="4619" max="4619" width="18.28515625" style="2" customWidth="1"/>
    <col min="4620" max="4627" width="13.7109375" style="2" customWidth="1"/>
    <col min="4628" max="4628" width="14" style="2" customWidth="1"/>
    <col min="4629" max="4629" width="18.28515625" style="2" customWidth="1"/>
    <col min="4630" max="4632" width="13.85546875" style="2" customWidth="1"/>
    <col min="4633" max="4638" width="13.7109375" style="2" customWidth="1"/>
    <col min="4639" max="4864" width="11.42578125" style="2"/>
    <col min="4865" max="4865" width="18.28515625" style="2" customWidth="1"/>
    <col min="4866" max="4866" width="15.7109375" style="2" customWidth="1"/>
    <col min="4867" max="4868" width="13.7109375" style="2" customWidth="1"/>
    <col min="4869" max="4869" width="13.42578125" style="2" customWidth="1"/>
    <col min="4870" max="4870" width="12.85546875" style="2" customWidth="1"/>
    <col min="4871" max="4874" width="13.5703125" style="2" customWidth="1"/>
    <col min="4875" max="4875" width="18.28515625" style="2" customWidth="1"/>
    <col min="4876" max="4883" width="13.7109375" style="2" customWidth="1"/>
    <col min="4884" max="4884" width="14" style="2" customWidth="1"/>
    <col min="4885" max="4885" width="18.28515625" style="2" customWidth="1"/>
    <col min="4886" max="4888" width="13.85546875" style="2" customWidth="1"/>
    <col min="4889" max="4894" width="13.7109375" style="2" customWidth="1"/>
    <col min="4895" max="5120" width="11.42578125" style="2"/>
    <col min="5121" max="5121" width="18.28515625" style="2" customWidth="1"/>
    <col min="5122" max="5122" width="15.7109375" style="2" customWidth="1"/>
    <col min="5123" max="5124" width="13.7109375" style="2" customWidth="1"/>
    <col min="5125" max="5125" width="13.42578125" style="2" customWidth="1"/>
    <col min="5126" max="5126" width="12.85546875" style="2" customWidth="1"/>
    <col min="5127" max="5130" width="13.5703125" style="2" customWidth="1"/>
    <col min="5131" max="5131" width="18.28515625" style="2" customWidth="1"/>
    <col min="5132" max="5139" width="13.7109375" style="2" customWidth="1"/>
    <col min="5140" max="5140" width="14" style="2" customWidth="1"/>
    <col min="5141" max="5141" width="18.28515625" style="2" customWidth="1"/>
    <col min="5142" max="5144" width="13.85546875" style="2" customWidth="1"/>
    <col min="5145" max="5150" width="13.7109375" style="2" customWidth="1"/>
    <col min="5151" max="5376" width="11.42578125" style="2"/>
    <col min="5377" max="5377" width="18.28515625" style="2" customWidth="1"/>
    <col min="5378" max="5378" width="15.7109375" style="2" customWidth="1"/>
    <col min="5379" max="5380" width="13.7109375" style="2" customWidth="1"/>
    <col min="5381" max="5381" width="13.42578125" style="2" customWidth="1"/>
    <col min="5382" max="5382" width="12.85546875" style="2" customWidth="1"/>
    <col min="5383" max="5386" width="13.5703125" style="2" customWidth="1"/>
    <col min="5387" max="5387" width="18.28515625" style="2" customWidth="1"/>
    <col min="5388" max="5395" width="13.7109375" style="2" customWidth="1"/>
    <col min="5396" max="5396" width="14" style="2" customWidth="1"/>
    <col min="5397" max="5397" width="18.28515625" style="2" customWidth="1"/>
    <col min="5398" max="5400" width="13.85546875" style="2" customWidth="1"/>
    <col min="5401" max="5406" width="13.7109375" style="2" customWidth="1"/>
    <col min="5407" max="5632" width="11.42578125" style="2"/>
    <col min="5633" max="5633" width="18.28515625" style="2" customWidth="1"/>
    <col min="5634" max="5634" width="15.7109375" style="2" customWidth="1"/>
    <col min="5635" max="5636" width="13.7109375" style="2" customWidth="1"/>
    <col min="5637" max="5637" width="13.42578125" style="2" customWidth="1"/>
    <col min="5638" max="5638" width="12.85546875" style="2" customWidth="1"/>
    <col min="5639" max="5642" width="13.5703125" style="2" customWidth="1"/>
    <col min="5643" max="5643" width="18.28515625" style="2" customWidth="1"/>
    <col min="5644" max="5651" width="13.7109375" style="2" customWidth="1"/>
    <col min="5652" max="5652" width="14" style="2" customWidth="1"/>
    <col min="5653" max="5653" width="18.28515625" style="2" customWidth="1"/>
    <col min="5654" max="5656" width="13.85546875" style="2" customWidth="1"/>
    <col min="5657" max="5662" width="13.7109375" style="2" customWidth="1"/>
    <col min="5663" max="5888" width="11.42578125" style="2"/>
    <col min="5889" max="5889" width="18.28515625" style="2" customWidth="1"/>
    <col min="5890" max="5890" width="15.7109375" style="2" customWidth="1"/>
    <col min="5891" max="5892" width="13.7109375" style="2" customWidth="1"/>
    <col min="5893" max="5893" width="13.42578125" style="2" customWidth="1"/>
    <col min="5894" max="5894" width="12.85546875" style="2" customWidth="1"/>
    <col min="5895" max="5898" width="13.5703125" style="2" customWidth="1"/>
    <col min="5899" max="5899" width="18.28515625" style="2" customWidth="1"/>
    <col min="5900" max="5907" width="13.7109375" style="2" customWidth="1"/>
    <col min="5908" max="5908" width="14" style="2" customWidth="1"/>
    <col min="5909" max="5909" width="18.28515625" style="2" customWidth="1"/>
    <col min="5910" max="5912" width="13.85546875" style="2" customWidth="1"/>
    <col min="5913" max="5918" width="13.7109375" style="2" customWidth="1"/>
    <col min="5919" max="6144" width="11.42578125" style="2"/>
    <col min="6145" max="6145" width="18.28515625" style="2" customWidth="1"/>
    <col min="6146" max="6146" width="15.7109375" style="2" customWidth="1"/>
    <col min="6147" max="6148" width="13.7109375" style="2" customWidth="1"/>
    <col min="6149" max="6149" width="13.42578125" style="2" customWidth="1"/>
    <col min="6150" max="6150" width="12.85546875" style="2" customWidth="1"/>
    <col min="6151" max="6154" width="13.5703125" style="2" customWidth="1"/>
    <col min="6155" max="6155" width="18.28515625" style="2" customWidth="1"/>
    <col min="6156" max="6163" width="13.7109375" style="2" customWidth="1"/>
    <col min="6164" max="6164" width="14" style="2" customWidth="1"/>
    <col min="6165" max="6165" width="18.28515625" style="2" customWidth="1"/>
    <col min="6166" max="6168" width="13.85546875" style="2" customWidth="1"/>
    <col min="6169" max="6174" width="13.7109375" style="2" customWidth="1"/>
    <col min="6175" max="6400" width="11.42578125" style="2"/>
    <col min="6401" max="6401" width="18.28515625" style="2" customWidth="1"/>
    <col min="6402" max="6402" width="15.7109375" style="2" customWidth="1"/>
    <col min="6403" max="6404" width="13.7109375" style="2" customWidth="1"/>
    <col min="6405" max="6405" width="13.42578125" style="2" customWidth="1"/>
    <col min="6406" max="6406" width="12.85546875" style="2" customWidth="1"/>
    <col min="6407" max="6410" width="13.5703125" style="2" customWidth="1"/>
    <col min="6411" max="6411" width="18.28515625" style="2" customWidth="1"/>
    <col min="6412" max="6419" width="13.7109375" style="2" customWidth="1"/>
    <col min="6420" max="6420" width="14" style="2" customWidth="1"/>
    <col min="6421" max="6421" width="18.28515625" style="2" customWidth="1"/>
    <col min="6422" max="6424" width="13.85546875" style="2" customWidth="1"/>
    <col min="6425" max="6430" width="13.7109375" style="2" customWidth="1"/>
    <col min="6431" max="6656" width="11.42578125" style="2"/>
    <col min="6657" max="6657" width="18.28515625" style="2" customWidth="1"/>
    <col min="6658" max="6658" width="15.7109375" style="2" customWidth="1"/>
    <col min="6659" max="6660" width="13.7109375" style="2" customWidth="1"/>
    <col min="6661" max="6661" width="13.42578125" style="2" customWidth="1"/>
    <col min="6662" max="6662" width="12.85546875" style="2" customWidth="1"/>
    <col min="6663" max="6666" width="13.5703125" style="2" customWidth="1"/>
    <col min="6667" max="6667" width="18.28515625" style="2" customWidth="1"/>
    <col min="6668" max="6675" width="13.7109375" style="2" customWidth="1"/>
    <col min="6676" max="6676" width="14" style="2" customWidth="1"/>
    <col min="6677" max="6677" width="18.28515625" style="2" customWidth="1"/>
    <col min="6678" max="6680" width="13.85546875" style="2" customWidth="1"/>
    <col min="6681" max="6686" width="13.7109375" style="2" customWidth="1"/>
    <col min="6687" max="6912" width="11.42578125" style="2"/>
    <col min="6913" max="6913" width="18.28515625" style="2" customWidth="1"/>
    <col min="6914" max="6914" width="15.7109375" style="2" customWidth="1"/>
    <col min="6915" max="6916" width="13.7109375" style="2" customWidth="1"/>
    <col min="6917" max="6917" width="13.42578125" style="2" customWidth="1"/>
    <col min="6918" max="6918" width="12.85546875" style="2" customWidth="1"/>
    <col min="6919" max="6922" width="13.5703125" style="2" customWidth="1"/>
    <col min="6923" max="6923" width="18.28515625" style="2" customWidth="1"/>
    <col min="6924" max="6931" width="13.7109375" style="2" customWidth="1"/>
    <col min="6932" max="6932" width="14" style="2" customWidth="1"/>
    <col min="6933" max="6933" width="18.28515625" style="2" customWidth="1"/>
    <col min="6934" max="6936" width="13.85546875" style="2" customWidth="1"/>
    <col min="6937" max="6942" width="13.7109375" style="2" customWidth="1"/>
    <col min="6943" max="7168" width="11.42578125" style="2"/>
    <col min="7169" max="7169" width="18.28515625" style="2" customWidth="1"/>
    <col min="7170" max="7170" width="15.7109375" style="2" customWidth="1"/>
    <col min="7171" max="7172" width="13.7109375" style="2" customWidth="1"/>
    <col min="7173" max="7173" width="13.42578125" style="2" customWidth="1"/>
    <col min="7174" max="7174" width="12.85546875" style="2" customWidth="1"/>
    <col min="7175" max="7178" width="13.5703125" style="2" customWidth="1"/>
    <col min="7179" max="7179" width="18.28515625" style="2" customWidth="1"/>
    <col min="7180" max="7187" width="13.7109375" style="2" customWidth="1"/>
    <col min="7188" max="7188" width="14" style="2" customWidth="1"/>
    <col min="7189" max="7189" width="18.28515625" style="2" customWidth="1"/>
    <col min="7190" max="7192" width="13.85546875" style="2" customWidth="1"/>
    <col min="7193" max="7198" width="13.7109375" style="2" customWidth="1"/>
    <col min="7199" max="7424" width="11.42578125" style="2"/>
    <col min="7425" max="7425" width="18.28515625" style="2" customWidth="1"/>
    <col min="7426" max="7426" width="15.7109375" style="2" customWidth="1"/>
    <col min="7427" max="7428" width="13.7109375" style="2" customWidth="1"/>
    <col min="7429" max="7429" width="13.42578125" style="2" customWidth="1"/>
    <col min="7430" max="7430" width="12.85546875" style="2" customWidth="1"/>
    <col min="7431" max="7434" width="13.5703125" style="2" customWidth="1"/>
    <col min="7435" max="7435" width="18.28515625" style="2" customWidth="1"/>
    <col min="7436" max="7443" width="13.7109375" style="2" customWidth="1"/>
    <col min="7444" max="7444" width="14" style="2" customWidth="1"/>
    <col min="7445" max="7445" width="18.28515625" style="2" customWidth="1"/>
    <col min="7446" max="7448" width="13.85546875" style="2" customWidth="1"/>
    <col min="7449" max="7454" width="13.7109375" style="2" customWidth="1"/>
    <col min="7455" max="7680" width="11.42578125" style="2"/>
    <col min="7681" max="7681" width="18.28515625" style="2" customWidth="1"/>
    <col min="7682" max="7682" width="15.7109375" style="2" customWidth="1"/>
    <col min="7683" max="7684" width="13.7109375" style="2" customWidth="1"/>
    <col min="7685" max="7685" width="13.42578125" style="2" customWidth="1"/>
    <col min="7686" max="7686" width="12.85546875" style="2" customWidth="1"/>
    <col min="7687" max="7690" width="13.5703125" style="2" customWidth="1"/>
    <col min="7691" max="7691" width="18.28515625" style="2" customWidth="1"/>
    <col min="7692" max="7699" width="13.7109375" style="2" customWidth="1"/>
    <col min="7700" max="7700" width="14" style="2" customWidth="1"/>
    <col min="7701" max="7701" width="18.28515625" style="2" customWidth="1"/>
    <col min="7702" max="7704" width="13.85546875" style="2" customWidth="1"/>
    <col min="7705" max="7710" width="13.7109375" style="2" customWidth="1"/>
    <col min="7711" max="7936" width="11.42578125" style="2"/>
    <col min="7937" max="7937" width="18.28515625" style="2" customWidth="1"/>
    <col min="7938" max="7938" width="15.7109375" style="2" customWidth="1"/>
    <col min="7939" max="7940" width="13.7109375" style="2" customWidth="1"/>
    <col min="7941" max="7941" width="13.42578125" style="2" customWidth="1"/>
    <col min="7942" max="7942" width="12.85546875" style="2" customWidth="1"/>
    <col min="7943" max="7946" width="13.5703125" style="2" customWidth="1"/>
    <col min="7947" max="7947" width="18.28515625" style="2" customWidth="1"/>
    <col min="7948" max="7955" width="13.7109375" style="2" customWidth="1"/>
    <col min="7956" max="7956" width="14" style="2" customWidth="1"/>
    <col min="7957" max="7957" width="18.28515625" style="2" customWidth="1"/>
    <col min="7958" max="7960" width="13.85546875" style="2" customWidth="1"/>
    <col min="7961" max="7966" width="13.7109375" style="2" customWidth="1"/>
    <col min="7967" max="8192" width="11.42578125" style="2"/>
    <col min="8193" max="8193" width="18.28515625" style="2" customWidth="1"/>
    <col min="8194" max="8194" width="15.7109375" style="2" customWidth="1"/>
    <col min="8195" max="8196" width="13.7109375" style="2" customWidth="1"/>
    <col min="8197" max="8197" width="13.42578125" style="2" customWidth="1"/>
    <col min="8198" max="8198" width="12.85546875" style="2" customWidth="1"/>
    <col min="8199" max="8202" width="13.5703125" style="2" customWidth="1"/>
    <col min="8203" max="8203" width="18.28515625" style="2" customWidth="1"/>
    <col min="8204" max="8211" width="13.7109375" style="2" customWidth="1"/>
    <col min="8212" max="8212" width="14" style="2" customWidth="1"/>
    <col min="8213" max="8213" width="18.28515625" style="2" customWidth="1"/>
    <col min="8214" max="8216" width="13.85546875" style="2" customWidth="1"/>
    <col min="8217" max="8222" width="13.7109375" style="2" customWidth="1"/>
    <col min="8223" max="8448" width="11.42578125" style="2"/>
    <col min="8449" max="8449" width="18.28515625" style="2" customWidth="1"/>
    <col min="8450" max="8450" width="15.7109375" style="2" customWidth="1"/>
    <col min="8451" max="8452" width="13.7109375" style="2" customWidth="1"/>
    <col min="8453" max="8453" width="13.42578125" style="2" customWidth="1"/>
    <col min="8454" max="8454" width="12.85546875" style="2" customWidth="1"/>
    <col min="8455" max="8458" width="13.5703125" style="2" customWidth="1"/>
    <col min="8459" max="8459" width="18.28515625" style="2" customWidth="1"/>
    <col min="8460" max="8467" width="13.7109375" style="2" customWidth="1"/>
    <col min="8468" max="8468" width="14" style="2" customWidth="1"/>
    <col min="8469" max="8469" width="18.28515625" style="2" customWidth="1"/>
    <col min="8470" max="8472" width="13.85546875" style="2" customWidth="1"/>
    <col min="8473" max="8478" width="13.7109375" style="2" customWidth="1"/>
    <col min="8479" max="8704" width="11.42578125" style="2"/>
    <col min="8705" max="8705" width="18.28515625" style="2" customWidth="1"/>
    <col min="8706" max="8706" width="15.7109375" style="2" customWidth="1"/>
    <col min="8707" max="8708" width="13.7109375" style="2" customWidth="1"/>
    <col min="8709" max="8709" width="13.42578125" style="2" customWidth="1"/>
    <col min="8710" max="8710" width="12.85546875" style="2" customWidth="1"/>
    <col min="8711" max="8714" width="13.5703125" style="2" customWidth="1"/>
    <col min="8715" max="8715" width="18.28515625" style="2" customWidth="1"/>
    <col min="8716" max="8723" width="13.7109375" style="2" customWidth="1"/>
    <col min="8724" max="8724" width="14" style="2" customWidth="1"/>
    <col min="8725" max="8725" width="18.28515625" style="2" customWidth="1"/>
    <col min="8726" max="8728" width="13.85546875" style="2" customWidth="1"/>
    <col min="8729" max="8734" width="13.7109375" style="2" customWidth="1"/>
    <col min="8735" max="8960" width="11.42578125" style="2"/>
    <col min="8961" max="8961" width="18.28515625" style="2" customWidth="1"/>
    <col min="8962" max="8962" width="15.7109375" style="2" customWidth="1"/>
    <col min="8963" max="8964" width="13.7109375" style="2" customWidth="1"/>
    <col min="8965" max="8965" width="13.42578125" style="2" customWidth="1"/>
    <col min="8966" max="8966" width="12.85546875" style="2" customWidth="1"/>
    <col min="8967" max="8970" width="13.5703125" style="2" customWidth="1"/>
    <col min="8971" max="8971" width="18.28515625" style="2" customWidth="1"/>
    <col min="8972" max="8979" width="13.7109375" style="2" customWidth="1"/>
    <col min="8980" max="8980" width="14" style="2" customWidth="1"/>
    <col min="8981" max="8981" width="18.28515625" style="2" customWidth="1"/>
    <col min="8982" max="8984" width="13.85546875" style="2" customWidth="1"/>
    <col min="8985" max="8990" width="13.7109375" style="2" customWidth="1"/>
    <col min="8991" max="9216" width="11.42578125" style="2"/>
    <col min="9217" max="9217" width="18.28515625" style="2" customWidth="1"/>
    <col min="9218" max="9218" width="15.7109375" style="2" customWidth="1"/>
    <col min="9219" max="9220" width="13.7109375" style="2" customWidth="1"/>
    <col min="9221" max="9221" width="13.42578125" style="2" customWidth="1"/>
    <col min="9222" max="9222" width="12.85546875" style="2" customWidth="1"/>
    <col min="9223" max="9226" width="13.5703125" style="2" customWidth="1"/>
    <col min="9227" max="9227" width="18.28515625" style="2" customWidth="1"/>
    <col min="9228" max="9235" width="13.7109375" style="2" customWidth="1"/>
    <col min="9236" max="9236" width="14" style="2" customWidth="1"/>
    <col min="9237" max="9237" width="18.28515625" style="2" customWidth="1"/>
    <col min="9238" max="9240" width="13.85546875" style="2" customWidth="1"/>
    <col min="9241" max="9246" width="13.7109375" style="2" customWidth="1"/>
    <col min="9247" max="9472" width="11.42578125" style="2"/>
    <col min="9473" max="9473" width="18.28515625" style="2" customWidth="1"/>
    <col min="9474" max="9474" width="15.7109375" style="2" customWidth="1"/>
    <col min="9475" max="9476" width="13.7109375" style="2" customWidth="1"/>
    <col min="9477" max="9477" width="13.42578125" style="2" customWidth="1"/>
    <col min="9478" max="9478" width="12.85546875" style="2" customWidth="1"/>
    <col min="9479" max="9482" width="13.5703125" style="2" customWidth="1"/>
    <col min="9483" max="9483" width="18.28515625" style="2" customWidth="1"/>
    <col min="9484" max="9491" width="13.7109375" style="2" customWidth="1"/>
    <col min="9492" max="9492" width="14" style="2" customWidth="1"/>
    <col min="9493" max="9493" width="18.28515625" style="2" customWidth="1"/>
    <col min="9494" max="9496" width="13.85546875" style="2" customWidth="1"/>
    <col min="9497" max="9502" width="13.7109375" style="2" customWidth="1"/>
    <col min="9503" max="9728" width="11.42578125" style="2"/>
    <col min="9729" max="9729" width="18.28515625" style="2" customWidth="1"/>
    <col min="9730" max="9730" width="15.7109375" style="2" customWidth="1"/>
    <col min="9731" max="9732" width="13.7109375" style="2" customWidth="1"/>
    <col min="9733" max="9733" width="13.42578125" style="2" customWidth="1"/>
    <col min="9734" max="9734" width="12.85546875" style="2" customWidth="1"/>
    <col min="9735" max="9738" width="13.5703125" style="2" customWidth="1"/>
    <col min="9739" max="9739" width="18.28515625" style="2" customWidth="1"/>
    <col min="9740" max="9747" width="13.7109375" style="2" customWidth="1"/>
    <col min="9748" max="9748" width="14" style="2" customWidth="1"/>
    <col min="9749" max="9749" width="18.28515625" style="2" customWidth="1"/>
    <col min="9750" max="9752" width="13.85546875" style="2" customWidth="1"/>
    <col min="9753" max="9758" width="13.7109375" style="2" customWidth="1"/>
    <col min="9759" max="9984" width="11.42578125" style="2"/>
    <col min="9985" max="9985" width="18.28515625" style="2" customWidth="1"/>
    <col min="9986" max="9986" width="15.7109375" style="2" customWidth="1"/>
    <col min="9987" max="9988" width="13.7109375" style="2" customWidth="1"/>
    <col min="9989" max="9989" width="13.42578125" style="2" customWidth="1"/>
    <col min="9990" max="9990" width="12.85546875" style="2" customWidth="1"/>
    <col min="9991" max="9994" width="13.5703125" style="2" customWidth="1"/>
    <col min="9995" max="9995" width="18.28515625" style="2" customWidth="1"/>
    <col min="9996" max="10003" width="13.7109375" style="2" customWidth="1"/>
    <col min="10004" max="10004" width="14" style="2" customWidth="1"/>
    <col min="10005" max="10005" width="18.28515625" style="2" customWidth="1"/>
    <col min="10006" max="10008" width="13.85546875" style="2" customWidth="1"/>
    <col min="10009" max="10014" width="13.7109375" style="2" customWidth="1"/>
    <col min="10015" max="10240" width="11.42578125" style="2"/>
    <col min="10241" max="10241" width="18.28515625" style="2" customWidth="1"/>
    <col min="10242" max="10242" width="15.7109375" style="2" customWidth="1"/>
    <col min="10243" max="10244" width="13.7109375" style="2" customWidth="1"/>
    <col min="10245" max="10245" width="13.42578125" style="2" customWidth="1"/>
    <col min="10246" max="10246" width="12.85546875" style="2" customWidth="1"/>
    <col min="10247" max="10250" width="13.5703125" style="2" customWidth="1"/>
    <col min="10251" max="10251" width="18.28515625" style="2" customWidth="1"/>
    <col min="10252" max="10259" width="13.7109375" style="2" customWidth="1"/>
    <col min="10260" max="10260" width="14" style="2" customWidth="1"/>
    <col min="10261" max="10261" width="18.28515625" style="2" customWidth="1"/>
    <col min="10262" max="10264" width="13.85546875" style="2" customWidth="1"/>
    <col min="10265" max="10270" width="13.7109375" style="2" customWidth="1"/>
    <col min="10271" max="10496" width="11.42578125" style="2"/>
    <col min="10497" max="10497" width="18.28515625" style="2" customWidth="1"/>
    <col min="10498" max="10498" width="15.7109375" style="2" customWidth="1"/>
    <col min="10499" max="10500" width="13.7109375" style="2" customWidth="1"/>
    <col min="10501" max="10501" width="13.42578125" style="2" customWidth="1"/>
    <col min="10502" max="10502" width="12.85546875" style="2" customWidth="1"/>
    <col min="10503" max="10506" width="13.5703125" style="2" customWidth="1"/>
    <col min="10507" max="10507" width="18.28515625" style="2" customWidth="1"/>
    <col min="10508" max="10515" width="13.7109375" style="2" customWidth="1"/>
    <col min="10516" max="10516" width="14" style="2" customWidth="1"/>
    <col min="10517" max="10517" width="18.28515625" style="2" customWidth="1"/>
    <col min="10518" max="10520" width="13.85546875" style="2" customWidth="1"/>
    <col min="10521" max="10526" width="13.7109375" style="2" customWidth="1"/>
    <col min="10527" max="10752" width="11.42578125" style="2"/>
    <col min="10753" max="10753" width="18.28515625" style="2" customWidth="1"/>
    <col min="10754" max="10754" width="15.7109375" style="2" customWidth="1"/>
    <col min="10755" max="10756" width="13.7109375" style="2" customWidth="1"/>
    <col min="10757" max="10757" width="13.42578125" style="2" customWidth="1"/>
    <col min="10758" max="10758" width="12.85546875" style="2" customWidth="1"/>
    <col min="10759" max="10762" width="13.5703125" style="2" customWidth="1"/>
    <col min="10763" max="10763" width="18.28515625" style="2" customWidth="1"/>
    <col min="10764" max="10771" width="13.7109375" style="2" customWidth="1"/>
    <col min="10772" max="10772" width="14" style="2" customWidth="1"/>
    <col min="10773" max="10773" width="18.28515625" style="2" customWidth="1"/>
    <col min="10774" max="10776" width="13.85546875" style="2" customWidth="1"/>
    <col min="10777" max="10782" width="13.7109375" style="2" customWidth="1"/>
    <col min="10783" max="11008" width="11.42578125" style="2"/>
    <col min="11009" max="11009" width="18.28515625" style="2" customWidth="1"/>
    <col min="11010" max="11010" width="15.7109375" style="2" customWidth="1"/>
    <col min="11011" max="11012" width="13.7109375" style="2" customWidth="1"/>
    <col min="11013" max="11013" width="13.42578125" style="2" customWidth="1"/>
    <col min="11014" max="11014" width="12.85546875" style="2" customWidth="1"/>
    <col min="11015" max="11018" width="13.5703125" style="2" customWidth="1"/>
    <col min="11019" max="11019" width="18.28515625" style="2" customWidth="1"/>
    <col min="11020" max="11027" width="13.7109375" style="2" customWidth="1"/>
    <col min="11028" max="11028" width="14" style="2" customWidth="1"/>
    <col min="11029" max="11029" width="18.28515625" style="2" customWidth="1"/>
    <col min="11030" max="11032" width="13.85546875" style="2" customWidth="1"/>
    <col min="11033" max="11038" width="13.7109375" style="2" customWidth="1"/>
    <col min="11039" max="11264" width="11.42578125" style="2"/>
    <col min="11265" max="11265" width="18.28515625" style="2" customWidth="1"/>
    <col min="11266" max="11266" width="15.7109375" style="2" customWidth="1"/>
    <col min="11267" max="11268" width="13.7109375" style="2" customWidth="1"/>
    <col min="11269" max="11269" width="13.42578125" style="2" customWidth="1"/>
    <col min="11270" max="11270" width="12.85546875" style="2" customWidth="1"/>
    <col min="11271" max="11274" width="13.5703125" style="2" customWidth="1"/>
    <col min="11275" max="11275" width="18.28515625" style="2" customWidth="1"/>
    <col min="11276" max="11283" width="13.7109375" style="2" customWidth="1"/>
    <col min="11284" max="11284" width="14" style="2" customWidth="1"/>
    <col min="11285" max="11285" width="18.28515625" style="2" customWidth="1"/>
    <col min="11286" max="11288" width="13.85546875" style="2" customWidth="1"/>
    <col min="11289" max="11294" width="13.7109375" style="2" customWidth="1"/>
    <col min="11295" max="11520" width="11.42578125" style="2"/>
    <col min="11521" max="11521" width="18.28515625" style="2" customWidth="1"/>
    <col min="11522" max="11522" width="15.7109375" style="2" customWidth="1"/>
    <col min="11523" max="11524" width="13.7109375" style="2" customWidth="1"/>
    <col min="11525" max="11525" width="13.42578125" style="2" customWidth="1"/>
    <col min="11526" max="11526" width="12.85546875" style="2" customWidth="1"/>
    <col min="11527" max="11530" width="13.5703125" style="2" customWidth="1"/>
    <col min="11531" max="11531" width="18.28515625" style="2" customWidth="1"/>
    <col min="11532" max="11539" width="13.7109375" style="2" customWidth="1"/>
    <col min="11540" max="11540" width="14" style="2" customWidth="1"/>
    <col min="11541" max="11541" width="18.28515625" style="2" customWidth="1"/>
    <col min="11542" max="11544" width="13.85546875" style="2" customWidth="1"/>
    <col min="11545" max="11550" width="13.7109375" style="2" customWidth="1"/>
    <col min="11551" max="11776" width="11.42578125" style="2"/>
    <col min="11777" max="11777" width="18.28515625" style="2" customWidth="1"/>
    <col min="11778" max="11778" width="15.7109375" style="2" customWidth="1"/>
    <col min="11779" max="11780" width="13.7109375" style="2" customWidth="1"/>
    <col min="11781" max="11781" width="13.42578125" style="2" customWidth="1"/>
    <col min="11782" max="11782" width="12.85546875" style="2" customWidth="1"/>
    <col min="11783" max="11786" width="13.5703125" style="2" customWidth="1"/>
    <col min="11787" max="11787" width="18.28515625" style="2" customWidth="1"/>
    <col min="11788" max="11795" width="13.7109375" style="2" customWidth="1"/>
    <col min="11796" max="11796" width="14" style="2" customWidth="1"/>
    <col min="11797" max="11797" width="18.28515625" style="2" customWidth="1"/>
    <col min="11798" max="11800" width="13.85546875" style="2" customWidth="1"/>
    <col min="11801" max="11806" width="13.7109375" style="2" customWidth="1"/>
    <col min="11807" max="12032" width="11.42578125" style="2"/>
    <col min="12033" max="12033" width="18.28515625" style="2" customWidth="1"/>
    <col min="12034" max="12034" width="15.7109375" style="2" customWidth="1"/>
    <col min="12035" max="12036" width="13.7109375" style="2" customWidth="1"/>
    <col min="12037" max="12037" width="13.42578125" style="2" customWidth="1"/>
    <col min="12038" max="12038" width="12.85546875" style="2" customWidth="1"/>
    <col min="12039" max="12042" width="13.5703125" style="2" customWidth="1"/>
    <col min="12043" max="12043" width="18.28515625" style="2" customWidth="1"/>
    <col min="12044" max="12051" width="13.7109375" style="2" customWidth="1"/>
    <col min="12052" max="12052" width="14" style="2" customWidth="1"/>
    <col min="12053" max="12053" width="18.28515625" style="2" customWidth="1"/>
    <col min="12054" max="12056" width="13.85546875" style="2" customWidth="1"/>
    <col min="12057" max="12062" width="13.7109375" style="2" customWidth="1"/>
    <col min="12063" max="12288" width="11.42578125" style="2"/>
    <col min="12289" max="12289" width="18.28515625" style="2" customWidth="1"/>
    <col min="12290" max="12290" width="15.7109375" style="2" customWidth="1"/>
    <col min="12291" max="12292" width="13.7109375" style="2" customWidth="1"/>
    <col min="12293" max="12293" width="13.42578125" style="2" customWidth="1"/>
    <col min="12294" max="12294" width="12.85546875" style="2" customWidth="1"/>
    <col min="12295" max="12298" width="13.5703125" style="2" customWidth="1"/>
    <col min="12299" max="12299" width="18.28515625" style="2" customWidth="1"/>
    <col min="12300" max="12307" width="13.7109375" style="2" customWidth="1"/>
    <col min="12308" max="12308" width="14" style="2" customWidth="1"/>
    <col min="12309" max="12309" width="18.28515625" style="2" customWidth="1"/>
    <col min="12310" max="12312" width="13.85546875" style="2" customWidth="1"/>
    <col min="12313" max="12318" width="13.7109375" style="2" customWidth="1"/>
    <col min="12319" max="12544" width="11.42578125" style="2"/>
    <col min="12545" max="12545" width="18.28515625" style="2" customWidth="1"/>
    <col min="12546" max="12546" width="15.7109375" style="2" customWidth="1"/>
    <col min="12547" max="12548" width="13.7109375" style="2" customWidth="1"/>
    <col min="12549" max="12549" width="13.42578125" style="2" customWidth="1"/>
    <col min="12550" max="12550" width="12.85546875" style="2" customWidth="1"/>
    <col min="12551" max="12554" width="13.5703125" style="2" customWidth="1"/>
    <col min="12555" max="12555" width="18.28515625" style="2" customWidth="1"/>
    <col min="12556" max="12563" width="13.7109375" style="2" customWidth="1"/>
    <col min="12564" max="12564" width="14" style="2" customWidth="1"/>
    <col min="12565" max="12565" width="18.28515625" style="2" customWidth="1"/>
    <col min="12566" max="12568" width="13.85546875" style="2" customWidth="1"/>
    <col min="12569" max="12574" width="13.7109375" style="2" customWidth="1"/>
    <col min="12575" max="12800" width="11.42578125" style="2"/>
    <col min="12801" max="12801" width="18.28515625" style="2" customWidth="1"/>
    <col min="12802" max="12802" width="15.7109375" style="2" customWidth="1"/>
    <col min="12803" max="12804" width="13.7109375" style="2" customWidth="1"/>
    <col min="12805" max="12805" width="13.42578125" style="2" customWidth="1"/>
    <col min="12806" max="12806" width="12.85546875" style="2" customWidth="1"/>
    <col min="12807" max="12810" width="13.5703125" style="2" customWidth="1"/>
    <col min="12811" max="12811" width="18.28515625" style="2" customWidth="1"/>
    <col min="12812" max="12819" width="13.7109375" style="2" customWidth="1"/>
    <col min="12820" max="12820" width="14" style="2" customWidth="1"/>
    <col min="12821" max="12821" width="18.28515625" style="2" customWidth="1"/>
    <col min="12822" max="12824" width="13.85546875" style="2" customWidth="1"/>
    <col min="12825" max="12830" width="13.7109375" style="2" customWidth="1"/>
    <col min="12831" max="13056" width="11.42578125" style="2"/>
    <col min="13057" max="13057" width="18.28515625" style="2" customWidth="1"/>
    <col min="13058" max="13058" width="15.7109375" style="2" customWidth="1"/>
    <col min="13059" max="13060" width="13.7109375" style="2" customWidth="1"/>
    <col min="13061" max="13061" width="13.42578125" style="2" customWidth="1"/>
    <col min="13062" max="13062" width="12.85546875" style="2" customWidth="1"/>
    <col min="13063" max="13066" width="13.5703125" style="2" customWidth="1"/>
    <col min="13067" max="13067" width="18.28515625" style="2" customWidth="1"/>
    <col min="13068" max="13075" width="13.7109375" style="2" customWidth="1"/>
    <col min="13076" max="13076" width="14" style="2" customWidth="1"/>
    <col min="13077" max="13077" width="18.28515625" style="2" customWidth="1"/>
    <col min="13078" max="13080" width="13.85546875" style="2" customWidth="1"/>
    <col min="13081" max="13086" width="13.7109375" style="2" customWidth="1"/>
    <col min="13087" max="13312" width="11.42578125" style="2"/>
    <col min="13313" max="13313" width="18.28515625" style="2" customWidth="1"/>
    <col min="13314" max="13314" width="15.7109375" style="2" customWidth="1"/>
    <col min="13315" max="13316" width="13.7109375" style="2" customWidth="1"/>
    <col min="13317" max="13317" width="13.42578125" style="2" customWidth="1"/>
    <col min="13318" max="13318" width="12.85546875" style="2" customWidth="1"/>
    <col min="13319" max="13322" width="13.5703125" style="2" customWidth="1"/>
    <col min="13323" max="13323" width="18.28515625" style="2" customWidth="1"/>
    <col min="13324" max="13331" width="13.7109375" style="2" customWidth="1"/>
    <col min="13332" max="13332" width="14" style="2" customWidth="1"/>
    <col min="13333" max="13333" width="18.28515625" style="2" customWidth="1"/>
    <col min="13334" max="13336" width="13.85546875" style="2" customWidth="1"/>
    <col min="13337" max="13342" width="13.7109375" style="2" customWidth="1"/>
    <col min="13343" max="13568" width="11.42578125" style="2"/>
    <col min="13569" max="13569" width="18.28515625" style="2" customWidth="1"/>
    <col min="13570" max="13570" width="15.7109375" style="2" customWidth="1"/>
    <col min="13571" max="13572" width="13.7109375" style="2" customWidth="1"/>
    <col min="13573" max="13573" width="13.42578125" style="2" customWidth="1"/>
    <col min="13574" max="13574" width="12.85546875" style="2" customWidth="1"/>
    <col min="13575" max="13578" width="13.5703125" style="2" customWidth="1"/>
    <col min="13579" max="13579" width="18.28515625" style="2" customWidth="1"/>
    <col min="13580" max="13587" width="13.7109375" style="2" customWidth="1"/>
    <col min="13588" max="13588" width="14" style="2" customWidth="1"/>
    <col min="13589" max="13589" width="18.28515625" style="2" customWidth="1"/>
    <col min="13590" max="13592" width="13.85546875" style="2" customWidth="1"/>
    <col min="13593" max="13598" width="13.7109375" style="2" customWidth="1"/>
    <col min="13599" max="13824" width="11.42578125" style="2"/>
    <col min="13825" max="13825" width="18.28515625" style="2" customWidth="1"/>
    <col min="13826" max="13826" width="15.7109375" style="2" customWidth="1"/>
    <col min="13827" max="13828" width="13.7109375" style="2" customWidth="1"/>
    <col min="13829" max="13829" width="13.42578125" style="2" customWidth="1"/>
    <col min="13830" max="13830" width="12.85546875" style="2" customWidth="1"/>
    <col min="13831" max="13834" width="13.5703125" style="2" customWidth="1"/>
    <col min="13835" max="13835" width="18.28515625" style="2" customWidth="1"/>
    <col min="13836" max="13843" width="13.7109375" style="2" customWidth="1"/>
    <col min="13844" max="13844" width="14" style="2" customWidth="1"/>
    <col min="13845" max="13845" width="18.28515625" style="2" customWidth="1"/>
    <col min="13846" max="13848" width="13.85546875" style="2" customWidth="1"/>
    <col min="13849" max="13854" width="13.7109375" style="2" customWidth="1"/>
    <col min="13855" max="14080" width="11.42578125" style="2"/>
    <col min="14081" max="14081" width="18.28515625" style="2" customWidth="1"/>
    <col min="14082" max="14082" width="15.7109375" style="2" customWidth="1"/>
    <col min="14083" max="14084" width="13.7109375" style="2" customWidth="1"/>
    <col min="14085" max="14085" width="13.42578125" style="2" customWidth="1"/>
    <col min="14086" max="14086" width="12.85546875" style="2" customWidth="1"/>
    <col min="14087" max="14090" width="13.5703125" style="2" customWidth="1"/>
    <col min="14091" max="14091" width="18.28515625" style="2" customWidth="1"/>
    <col min="14092" max="14099" width="13.7109375" style="2" customWidth="1"/>
    <col min="14100" max="14100" width="14" style="2" customWidth="1"/>
    <col min="14101" max="14101" width="18.28515625" style="2" customWidth="1"/>
    <col min="14102" max="14104" width="13.85546875" style="2" customWidth="1"/>
    <col min="14105" max="14110" width="13.7109375" style="2" customWidth="1"/>
    <col min="14111" max="14336" width="11.42578125" style="2"/>
    <col min="14337" max="14337" width="18.28515625" style="2" customWidth="1"/>
    <col min="14338" max="14338" width="15.7109375" style="2" customWidth="1"/>
    <col min="14339" max="14340" width="13.7109375" style="2" customWidth="1"/>
    <col min="14341" max="14341" width="13.42578125" style="2" customWidth="1"/>
    <col min="14342" max="14342" width="12.85546875" style="2" customWidth="1"/>
    <col min="14343" max="14346" width="13.5703125" style="2" customWidth="1"/>
    <col min="14347" max="14347" width="18.28515625" style="2" customWidth="1"/>
    <col min="14348" max="14355" width="13.7109375" style="2" customWidth="1"/>
    <col min="14356" max="14356" width="14" style="2" customWidth="1"/>
    <col min="14357" max="14357" width="18.28515625" style="2" customWidth="1"/>
    <col min="14358" max="14360" width="13.85546875" style="2" customWidth="1"/>
    <col min="14361" max="14366" width="13.7109375" style="2" customWidth="1"/>
    <col min="14367" max="14592" width="11.42578125" style="2"/>
    <col min="14593" max="14593" width="18.28515625" style="2" customWidth="1"/>
    <col min="14594" max="14594" width="15.7109375" style="2" customWidth="1"/>
    <col min="14595" max="14596" width="13.7109375" style="2" customWidth="1"/>
    <col min="14597" max="14597" width="13.42578125" style="2" customWidth="1"/>
    <col min="14598" max="14598" width="12.85546875" style="2" customWidth="1"/>
    <col min="14599" max="14602" width="13.5703125" style="2" customWidth="1"/>
    <col min="14603" max="14603" width="18.28515625" style="2" customWidth="1"/>
    <col min="14604" max="14611" width="13.7109375" style="2" customWidth="1"/>
    <col min="14612" max="14612" width="14" style="2" customWidth="1"/>
    <col min="14613" max="14613" width="18.28515625" style="2" customWidth="1"/>
    <col min="14614" max="14616" width="13.85546875" style="2" customWidth="1"/>
    <col min="14617" max="14622" width="13.7109375" style="2" customWidth="1"/>
    <col min="14623" max="14848" width="11.42578125" style="2"/>
    <col min="14849" max="14849" width="18.28515625" style="2" customWidth="1"/>
    <col min="14850" max="14850" width="15.7109375" style="2" customWidth="1"/>
    <col min="14851" max="14852" width="13.7109375" style="2" customWidth="1"/>
    <col min="14853" max="14853" width="13.42578125" style="2" customWidth="1"/>
    <col min="14854" max="14854" width="12.85546875" style="2" customWidth="1"/>
    <col min="14855" max="14858" width="13.5703125" style="2" customWidth="1"/>
    <col min="14859" max="14859" width="18.28515625" style="2" customWidth="1"/>
    <col min="14860" max="14867" width="13.7109375" style="2" customWidth="1"/>
    <col min="14868" max="14868" width="14" style="2" customWidth="1"/>
    <col min="14869" max="14869" width="18.28515625" style="2" customWidth="1"/>
    <col min="14870" max="14872" width="13.85546875" style="2" customWidth="1"/>
    <col min="14873" max="14878" width="13.7109375" style="2" customWidth="1"/>
    <col min="14879" max="15104" width="11.42578125" style="2"/>
    <col min="15105" max="15105" width="18.28515625" style="2" customWidth="1"/>
    <col min="15106" max="15106" width="15.7109375" style="2" customWidth="1"/>
    <col min="15107" max="15108" width="13.7109375" style="2" customWidth="1"/>
    <col min="15109" max="15109" width="13.42578125" style="2" customWidth="1"/>
    <col min="15110" max="15110" width="12.85546875" style="2" customWidth="1"/>
    <col min="15111" max="15114" width="13.5703125" style="2" customWidth="1"/>
    <col min="15115" max="15115" width="18.28515625" style="2" customWidth="1"/>
    <col min="15116" max="15123" width="13.7109375" style="2" customWidth="1"/>
    <col min="15124" max="15124" width="14" style="2" customWidth="1"/>
    <col min="15125" max="15125" width="18.28515625" style="2" customWidth="1"/>
    <col min="15126" max="15128" width="13.85546875" style="2" customWidth="1"/>
    <col min="15129" max="15134" width="13.7109375" style="2" customWidth="1"/>
    <col min="15135" max="15360" width="11.42578125" style="2"/>
    <col min="15361" max="15361" width="18.28515625" style="2" customWidth="1"/>
    <col min="15362" max="15362" width="15.7109375" style="2" customWidth="1"/>
    <col min="15363" max="15364" width="13.7109375" style="2" customWidth="1"/>
    <col min="15365" max="15365" width="13.42578125" style="2" customWidth="1"/>
    <col min="15366" max="15366" width="12.85546875" style="2" customWidth="1"/>
    <col min="15367" max="15370" width="13.5703125" style="2" customWidth="1"/>
    <col min="15371" max="15371" width="18.28515625" style="2" customWidth="1"/>
    <col min="15372" max="15379" width="13.7109375" style="2" customWidth="1"/>
    <col min="15380" max="15380" width="14" style="2" customWidth="1"/>
    <col min="15381" max="15381" width="18.28515625" style="2" customWidth="1"/>
    <col min="15382" max="15384" width="13.85546875" style="2" customWidth="1"/>
    <col min="15385" max="15390" width="13.7109375" style="2" customWidth="1"/>
    <col min="15391" max="15616" width="11.42578125" style="2"/>
    <col min="15617" max="15617" width="18.28515625" style="2" customWidth="1"/>
    <col min="15618" max="15618" width="15.7109375" style="2" customWidth="1"/>
    <col min="15619" max="15620" width="13.7109375" style="2" customWidth="1"/>
    <col min="15621" max="15621" width="13.42578125" style="2" customWidth="1"/>
    <col min="15622" max="15622" width="12.85546875" style="2" customWidth="1"/>
    <col min="15623" max="15626" width="13.5703125" style="2" customWidth="1"/>
    <col min="15627" max="15627" width="18.28515625" style="2" customWidth="1"/>
    <col min="15628" max="15635" width="13.7109375" style="2" customWidth="1"/>
    <col min="15636" max="15636" width="14" style="2" customWidth="1"/>
    <col min="15637" max="15637" width="18.28515625" style="2" customWidth="1"/>
    <col min="15638" max="15640" width="13.85546875" style="2" customWidth="1"/>
    <col min="15641" max="15646" width="13.7109375" style="2" customWidth="1"/>
    <col min="15647" max="15872" width="11.42578125" style="2"/>
    <col min="15873" max="15873" width="18.28515625" style="2" customWidth="1"/>
    <col min="15874" max="15874" width="15.7109375" style="2" customWidth="1"/>
    <col min="15875" max="15876" width="13.7109375" style="2" customWidth="1"/>
    <col min="15877" max="15877" width="13.42578125" style="2" customWidth="1"/>
    <col min="15878" max="15878" width="12.85546875" style="2" customWidth="1"/>
    <col min="15879" max="15882" width="13.5703125" style="2" customWidth="1"/>
    <col min="15883" max="15883" width="18.28515625" style="2" customWidth="1"/>
    <col min="15884" max="15891" width="13.7109375" style="2" customWidth="1"/>
    <col min="15892" max="15892" width="14" style="2" customWidth="1"/>
    <col min="15893" max="15893" width="18.28515625" style="2" customWidth="1"/>
    <col min="15894" max="15896" width="13.85546875" style="2" customWidth="1"/>
    <col min="15897" max="15902" width="13.7109375" style="2" customWidth="1"/>
    <col min="15903" max="16128" width="11.42578125" style="2"/>
    <col min="16129" max="16129" width="18.28515625" style="2" customWidth="1"/>
    <col min="16130" max="16130" width="15.7109375" style="2" customWidth="1"/>
    <col min="16131" max="16132" width="13.7109375" style="2" customWidth="1"/>
    <col min="16133" max="16133" width="13.42578125" style="2" customWidth="1"/>
    <col min="16134" max="16134" width="12.85546875" style="2" customWidth="1"/>
    <col min="16135" max="16138" width="13.5703125" style="2" customWidth="1"/>
    <col min="16139" max="16139" width="18.28515625" style="2" customWidth="1"/>
    <col min="16140" max="16147" width="13.7109375" style="2" customWidth="1"/>
    <col min="16148" max="16148" width="14" style="2" customWidth="1"/>
    <col min="16149" max="16149" width="18.28515625" style="2" customWidth="1"/>
    <col min="16150" max="16152" width="13.85546875" style="2" customWidth="1"/>
    <col min="16153" max="16158" width="13.7109375" style="2" customWidth="1"/>
    <col min="16159" max="16384" width="11.42578125" style="2"/>
  </cols>
  <sheetData>
    <row r="1" spans="1:30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spans="1:30" ht="31.5" customHeight="1" thickBot="1"/>
    <row r="3" spans="1:30" ht="33" customHeight="1">
      <c r="A3" s="317">
        <v>2012</v>
      </c>
      <c r="B3" s="314" t="s">
        <v>3</v>
      </c>
      <c r="C3" s="319"/>
      <c r="D3" s="319"/>
      <c r="E3" s="319"/>
      <c r="F3" s="316"/>
      <c r="G3" s="6" t="s">
        <v>4</v>
      </c>
      <c r="H3" s="314" t="s">
        <v>5</v>
      </c>
      <c r="I3" s="315"/>
      <c r="J3" s="316"/>
      <c r="K3" s="317">
        <v>2012</v>
      </c>
      <c r="L3" s="314" t="s">
        <v>6</v>
      </c>
      <c r="M3" s="315"/>
      <c r="N3" s="315"/>
      <c r="O3" s="315"/>
      <c r="P3" s="315"/>
      <c r="Q3" s="315"/>
      <c r="R3" s="315"/>
      <c r="S3" s="315"/>
      <c r="T3" s="316"/>
      <c r="U3" s="317">
        <v>2012</v>
      </c>
      <c r="V3" s="314" t="s">
        <v>7</v>
      </c>
      <c r="W3" s="315"/>
      <c r="X3" s="315"/>
      <c r="Y3" s="315"/>
      <c r="Z3" s="315"/>
      <c r="AA3" s="315"/>
      <c r="AB3" s="315"/>
      <c r="AC3" s="315"/>
      <c r="AD3" s="316"/>
    </row>
    <row r="4" spans="1:30" ht="60" customHeight="1" thickBot="1">
      <c r="A4" s="318"/>
      <c r="B4" s="7" t="s">
        <v>8</v>
      </c>
      <c r="C4" s="8" t="s">
        <v>9</v>
      </c>
      <c r="D4" s="9" t="s">
        <v>10</v>
      </c>
      <c r="E4" s="10" t="s">
        <v>11</v>
      </c>
      <c r="F4" s="11" t="s">
        <v>12</v>
      </c>
      <c r="G4" s="12" t="s">
        <v>13</v>
      </c>
      <c r="H4" s="13" t="s">
        <v>14</v>
      </c>
      <c r="I4" s="14" t="s">
        <v>15</v>
      </c>
      <c r="J4" s="15" t="s">
        <v>16</v>
      </c>
      <c r="K4" s="318"/>
      <c r="L4" s="16" t="s">
        <v>17</v>
      </c>
      <c r="M4" s="17" t="s">
        <v>18</v>
      </c>
      <c r="N4" s="18" t="s">
        <v>19</v>
      </c>
      <c r="O4" s="19" t="s">
        <v>20</v>
      </c>
      <c r="P4" s="20" t="s">
        <v>21</v>
      </c>
      <c r="Q4" s="20" t="s">
        <v>22</v>
      </c>
      <c r="R4" s="19" t="s">
        <v>23</v>
      </c>
      <c r="S4" s="20" t="s">
        <v>24</v>
      </c>
      <c r="T4" s="21" t="s">
        <v>25</v>
      </c>
      <c r="U4" s="318"/>
      <c r="V4" s="16" t="s">
        <v>17</v>
      </c>
      <c r="W4" s="17" t="s">
        <v>18</v>
      </c>
      <c r="X4" s="17" t="s">
        <v>19</v>
      </c>
      <c r="Y4" s="22" t="s">
        <v>20</v>
      </c>
      <c r="Z4" s="23" t="s">
        <v>21</v>
      </c>
      <c r="AA4" s="23" t="s">
        <v>22</v>
      </c>
      <c r="AB4" s="22" t="s">
        <v>23</v>
      </c>
      <c r="AC4" s="23" t="s">
        <v>24</v>
      </c>
      <c r="AD4" s="24" t="s">
        <v>25</v>
      </c>
    </row>
    <row r="5" spans="1:30" ht="20.25" customHeight="1">
      <c r="A5" s="25" t="s">
        <v>26</v>
      </c>
      <c r="B5" s="26">
        <f>'[1]01.2012.1 Rap.'!L34</f>
        <v>610963</v>
      </c>
      <c r="C5" s="27">
        <f>'[1]01.2012.1 Rap.'!M34</f>
        <v>17452</v>
      </c>
      <c r="D5" s="28">
        <f>F5-E5</f>
        <v>575132</v>
      </c>
      <c r="E5" s="29">
        <f>'[1]01.2012.1 Rap.'!O34</f>
        <v>53283</v>
      </c>
      <c r="F5" s="30">
        <f>B5+C5</f>
        <v>628415</v>
      </c>
      <c r="G5" s="31">
        <f>'[1]01.2012.1 Rap.'!F34</f>
        <v>91560</v>
      </c>
      <c r="H5" s="32">
        <f>'[1]01.2012.1 Rap.'!I36</f>
        <v>3545.9080000000008</v>
      </c>
      <c r="I5" s="33">
        <f>'[1]01.2012.1 Rap.'!I37</f>
        <v>114.38412903225809</v>
      </c>
      <c r="J5" s="34">
        <f t="shared" ref="J5:J16" si="0">(H5*1000)/F5</f>
        <v>5.6426215160363791</v>
      </c>
      <c r="K5" s="25" t="s">
        <v>26</v>
      </c>
      <c r="L5" s="35">
        <f>'[1]01.2012.3 Rap.'!C35</f>
        <v>125660.27499999999</v>
      </c>
      <c r="M5" s="36">
        <f>'[1]01.2012.3 Rap.'!D35</f>
        <v>77863.107999999978</v>
      </c>
      <c r="N5" s="37">
        <f>'[1]01.2012.3 Rap.'!G35</f>
        <v>13581.291000000003</v>
      </c>
      <c r="O5" s="38">
        <f>'[1]01.2012.3 Rap.'!C36</f>
        <v>4053.5572580645157</v>
      </c>
      <c r="P5" s="38">
        <f>'[1]01.2012.3 Rap.'!D36</f>
        <v>2511.7131612903218</v>
      </c>
      <c r="Q5" s="38">
        <f>'[1]01.2012.3 Rap.'!G36</f>
        <v>438.10616129032269</v>
      </c>
      <c r="R5" s="39">
        <f>(L5*1000)/F5</f>
        <v>199.96383759140059</v>
      </c>
      <c r="S5" s="38">
        <f>(N5*1000)/F5</f>
        <v>21.611977753554584</v>
      </c>
      <c r="T5" s="40">
        <f>'[1]01.2012.3 Rap.'!C37</f>
        <v>31181.209677419352</v>
      </c>
      <c r="U5" s="25" t="s">
        <v>26</v>
      </c>
      <c r="V5" s="41">
        <f>'[1]01.2012.2 Rap.'!C35</f>
        <v>1555.9386400000005</v>
      </c>
      <c r="W5" s="41">
        <f>'[1]01.2012.2 Rap.'!D35</f>
        <v>957.36989000000005</v>
      </c>
      <c r="X5" s="41">
        <f>'[1]01.2012.2 Rap.'!G35</f>
        <v>213.40092000000004</v>
      </c>
      <c r="Y5" s="41">
        <f>'[1]01.2012.2 Rap.'!C36</f>
        <v>50.19156903225808</v>
      </c>
      <c r="Z5" s="38">
        <f>'[1]01.2012.2 Rap.'!D36</f>
        <v>30.882899677419356</v>
      </c>
      <c r="AA5" s="38">
        <f>'[1]01.2012.2 Rap.'!G36</f>
        <v>6.8839006451612921</v>
      </c>
      <c r="AB5" s="38">
        <f t="shared" ref="AB5:AB16" si="1">(V5*1000)/F5</f>
        <v>2.4759731069436608</v>
      </c>
      <c r="AC5" s="39">
        <f t="shared" ref="AC5:AC16" si="2">(X5*1000)/F5</f>
        <v>0.33958597423677034</v>
      </c>
      <c r="AD5" s="40">
        <f>'[1]01.2012.2 Rap.'!C37</f>
        <v>22814.349560117302</v>
      </c>
    </row>
    <row r="6" spans="1:30" ht="20.25" customHeight="1">
      <c r="A6" s="42" t="s">
        <v>27</v>
      </c>
      <c r="B6" s="43">
        <f>'[2]02.2012.1 Rap.'!L34</f>
        <v>322365</v>
      </c>
      <c r="C6" s="44">
        <f>'[2]02.2012.1 Rap.'!M34</f>
        <v>0</v>
      </c>
      <c r="D6" s="45">
        <f t="shared" ref="D6:D16" si="3">F6-E6</f>
        <v>314617</v>
      </c>
      <c r="E6" s="45">
        <f>'[2]02.2012.1 Rap.'!O34</f>
        <v>7748</v>
      </c>
      <c r="F6" s="46">
        <f t="shared" ref="F6:F16" si="4">B6+C6</f>
        <v>322365</v>
      </c>
      <c r="G6" s="42">
        <f>'[2]02.2012.1 Rap.'!F34</f>
        <v>0</v>
      </c>
      <c r="H6" s="47">
        <f>'[2]02.2012.1 Rap.'!I36</f>
        <v>1949.6850000000004</v>
      </c>
      <c r="I6" s="48">
        <f>'[2]02.2012.1 Rap.'!I37</f>
        <v>67.230517241379317</v>
      </c>
      <c r="J6" s="49">
        <f t="shared" si="0"/>
        <v>6.0480666325438568</v>
      </c>
      <c r="K6" s="42" t="s">
        <v>27</v>
      </c>
      <c r="L6" s="50">
        <f>'[2]02.2012.3 Rap.'!C35</f>
        <v>115351.96</v>
      </c>
      <c r="M6" s="51">
        <f>'[2]02.2012.3 Rap.'!D35</f>
        <v>67050.925999999992</v>
      </c>
      <c r="N6" s="50">
        <f>'[2]02.2012.3 Rap.'!G35</f>
        <v>10517.82</v>
      </c>
      <c r="O6" s="51">
        <f>'[2]02.2012.3 Rap.'!C36</f>
        <v>3977.6537931034486</v>
      </c>
      <c r="P6" s="51">
        <f>'[2]02.2012.3 Rap.'!D36</f>
        <v>2312.100896551724</v>
      </c>
      <c r="Q6" s="51">
        <f>'[2]02.2012.3 Rap.'!G36</f>
        <v>362.68344827586208</v>
      </c>
      <c r="R6" s="51">
        <f t="shared" ref="R6:R16" si="5">(L6*1000)/F6</f>
        <v>357.83028554588742</v>
      </c>
      <c r="S6" s="51">
        <f t="shared" ref="S6:S16" si="6">(N6*1000)/F6</f>
        <v>32.627053185054208</v>
      </c>
      <c r="T6" s="52">
        <f>'[2]02.2012.3 Rap.'!C37</f>
        <v>30597.336870026527</v>
      </c>
      <c r="U6" s="42" t="s">
        <v>27</v>
      </c>
      <c r="V6" s="53">
        <f>'[2]02.2012.2 Rap.'!C35</f>
        <v>1492.49577</v>
      </c>
      <c r="W6" s="53">
        <f>'[2]02.2012.2 Rap.'!D35</f>
        <v>831.78530999999987</v>
      </c>
      <c r="X6" s="53">
        <f>'[2]02.2012.2 Rap.'!G35</f>
        <v>168.14862000000005</v>
      </c>
      <c r="Y6" s="53">
        <f>'[2]02.2012.2 Rap.'!C36</f>
        <v>51.465371379310348</v>
      </c>
      <c r="Z6" s="51">
        <f>'[2]02.2012.2 Rap.'!D36</f>
        <v>28.682252068965514</v>
      </c>
      <c r="AA6" s="51">
        <f>'[2]02.2012.2 Rap.'!G36</f>
        <v>5.7982282758620709</v>
      </c>
      <c r="AB6" s="51">
        <f t="shared" si="1"/>
        <v>4.6298319296449675</v>
      </c>
      <c r="AC6" s="51">
        <f t="shared" si="2"/>
        <v>0.52160941789586357</v>
      </c>
      <c r="AD6" s="52">
        <f>'[2]02.2012.2 Rap.'!C37</f>
        <v>23393.350626959247</v>
      </c>
    </row>
    <row r="7" spans="1:30" ht="20.25" customHeight="1">
      <c r="A7" s="42" t="s">
        <v>28</v>
      </c>
      <c r="B7" s="54">
        <f>'[3]03.2012.1 Rap.'!L34</f>
        <v>285848</v>
      </c>
      <c r="C7" s="44">
        <f>'[3]03.2012.1 Rap.'!M34</f>
        <v>0</v>
      </c>
      <c r="D7" s="45">
        <f t="shared" si="3"/>
        <v>273511</v>
      </c>
      <c r="E7" s="45">
        <f>'[3]03.2012.1 Rap.'!O34</f>
        <v>12337</v>
      </c>
      <c r="F7" s="46">
        <f t="shared" si="4"/>
        <v>285848</v>
      </c>
      <c r="G7" s="44">
        <f>'[3]03.2012.1 Rap.'!F34</f>
        <v>0</v>
      </c>
      <c r="H7" s="47">
        <f>'[3]03.2012.1 Rap.'!I36</f>
        <v>2297.5264999999999</v>
      </c>
      <c r="I7" s="48">
        <f>'[3]03.2012.1 Rap.'!I37</f>
        <v>74.113758064516134</v>
      </c>
      <c r="J7" s="49">
        <f t="shared" si="0"/>
        <v>8.0375811620161759</v>
      </c>
      <c r="K7" s="42" t="s">
        <v>28</v>
      </c>
      <c r="L7" s="50">
        <f>'[3]03.2012.3 Rap.'!C35</f>
        <v>124534.19700000001</v>
      </c>
      <c r="M7" s="51">
        <f>'[3]03.2012.3 Rap.'!D35</f>
        <v>62161.469999999987</v>
      </c>
      <c r="N7" s="50">
        <f>'[3]03.2012.3 Rap.'!G35</f>
        <v>10005.892999999998</v>
      </c>
      <c r="O7" s="51">
        <f>'[3]03.2012.3 Rap.'!C36</f>
        <v>4017.2321612903229</v>
      </c>
      <c r="P7" s="51">
        <f>'[3]03.2012.3 Rap.'!D36</f>
        <v>2005.2087096774189</v>
      </c>
      <c r="Q7" s="51">
        <f>'[3]03.2012.3 Rap.'!G36</f>
        <v>322.77074193548384</v>
      </c>
      <c r="R7" s="51">
        <f t="shared" si="5"/>
        <v>435.66579790657977</v>
      </c>
      <c r="S7" s="51">
        <f t="shared" si="6"/>
        <v>35.004243514035423</v>
      </c>
      <c r="T7" s="52">
        <f>'[3]03.2012.3 Rap.'!C37</f>
        <v>30901.785856079405</v>
      </c>
      <c r="U7" s="42" t="s">
        <v>28</v>
      </c>
      <c r="V7" s="53">
        <f>'[3]03.2012.2 Rap.'!C35</f>
        <v>1629.2734800000003</v>
      </c>
      <c r="W7" s="53">
        <f>'[3]03.2012.2 Rap.'!D35</f>
        <v>700.16674000000012</v>
      </c>
      <c r="X7" s="53">
        <f>'[3]03.2012.2 Rap.'!G35</f>
        <v>143.59661000000003</v>
      </c>
      <c r="Y7" s="53">
        <f>'[4]04.2012.2 Rap.'!C36</f>
        <v>53.423691999999981</v>
      </c>
      <c r="Z7" s="51">
        <f>'[3]03.2012.2 Rap.'!D36</f>
        <v>22.586023870967747</v>
      </c>
      <c r="AA7" s="51">
        <f>'[3]03.2012.2 Rap.'!G36</f>
        <v>4.6321487096774199</v>
      </c>
      <c r="AB7" s="51">
        <f t="shared" si="1"/>
        <v>5.6997896784304949</v>
      </c>
      <c r="AC7" s="51">
        <f t="shared" si="2"/>
        <v>0.50235303378019092</v>
      </c>
      <c r="AD7" s="52">
        <f>'[3]03.2012.2 Rap.'!C37</f>
        <v>23889.640469208214</v>
      </c>
    </row>
    <row r="8" spans="1:30" ht="20.25" customHeight="1">
      <c r="A8" s="42" t="s">
        <v>29</v>
      </c>
      <c r="B8" s="43">
        <f>'[4]04.2012.1 Rap.'!L34</f>
        <v>376763</v>
      </c>
      <c r="C8" s="44">
        <f>'[4]04.2012.1 Rap.'!M34</f>
        <v>3746</v>
      </c>
      <c r="D8" s="45">
        <f t="shared" si="3"/>
        <v>314261</v>
      </c>
      <c r="E8" s="45">
        <f>'[4]04.2012.1 Rap.'!O34</f>
        <v>66248</v>
      </c>
      <c r="F8" s="46">
        <f t="shared" si="4"/>
        <v>380509</v>
      </c>
      <c r="G8" s="44">
        <f>'[4]04.2012.1 Rap.'!F34</f>
        <v>2940</v>
      </c>
      <c r="H8" s="47">
        <f>'[4]04.2012.1 Rap.'!I36</f>
        <v>2851.3554999999992</v>
      </c>
      <c r="I8" s="48">
        <f>'[4]04.2012.1 Rap.'!I37</f>
        <v>95.045183333333313</v>
      </c>
      <c r="J8" s="49">
        <f t="shared" si="0"/>
        <v>7.4935297194021668</v>
      </c>
      <c r="K8" s="42" t="s">
        <v>29</v>
      </c>
      <c r="L8" s="50">
        <f>'[4]04.2012.3 Rap.'!C35</f>
        <v>114141.96399999999</v>
      </c>
      <c r="M8" s="51">
        <f>'[4]04.2012.3 Rap.'!D35</f>
        <v>58695.266000000011</v>
      </c>
      <c r="N8" s="50">
        <f>'[4]04.2012.3 Rap.'!G35</f>
        <v>10422.313999999998</v>
      </c>
      <c r="O8" s="51">
        <f>'[4]04.2012.3 Rap.'!C36</f>
        <v>3804.732133333333</v>
      </c>
      <c r="P8" s="51">
        <f>'[4]04.2012.3 Rap.'!D36</f>
        <v>1956.508866666667</v>
      </c>
      <c r="Q8" s="51">
        <f>'[4]04.2012.3 Rap.'!G36</f>
        <v>347.41046666666659</v>
      </c>
      <c r="R8" s="51">
        <f t="shared" si="5"/>
        <v>299.97178516145476</v>
      </c>
      <c r="S8" s="51">
        <f t="shared" si="6"/>
        <v>27.390453313850653</v>
      </c>
      <c r="T8" s="52">
        <f>'[4]04.2012.3 Rap.'!C37</f>
        <v>29267.17025641026</v>
      </c>
      <c r="U8" s="42" t="s">
        <v>29</v>
      </c>
      <c r="V8" s="53">
        <f>'[4]04.2012.2 Rap.'!C35</f>
        <v>1602.7107599999995</v>
      </c>
      <c r="W8" s="53">
        <f>'[4]04.2012.2 Rap.'!D35</f>
        <v>667.77308999999991</v>
      </c>
      <c r="X8" s="53">
        <f>'[4]04.2012.2 Rap.'!G35</f>
        <v>137.49150999999998</v>
      </c>
      <c r="Y8" s="53">
        <f>'[4]04.2012.2 Rap.'!C36</f>
        <v>53.423691999999981</v>
      </c>
      <c r="Z8" s="51">
        <f>'[4]04.2012.2 Rap.'!D36</f>
        <v>22.259102999999996</v>
      </c>
      <c r="AA8" s="51">
        <f>'[4]04.2012.2 Rap.'!G36</f>
        <v>4.5830503333333326</v>
      </c>
      <c r="AB8" s="51">
        <f t="shared" si="1"/>
        <v>4.2120180074584299</v>
      </c>
      <c r="AC8" s="51">
        <f t="shared" si="2"/>
        <v>0.3613357634116407</v>
      </c>
      <c r="AD8" s="52">
        <f>'[4]04.2012.2 Rap.'!C37</f>
        <v>24283.496363636361</v>
      </c>
    </row>
    <row r="9" spans="1:30" ht="20.25" customHeight="1">
      <c r="A9" s="42" t="s">
        <v>30</v>
      </c>
      <c r="B9" s="54">
        <f>'[5]05.2012.1 Rap.'!L34</f>
        <v>326458</v>
      </c>
      <c r="C9" s="44">
        <f>'[5]05.2012.1 Rap.'!M34</f>
        <v>4380</v>
      </c>
      <c r="D9" s="45">
        <f t="shared" si="3"/>
        <v>297113</v>
      </c>
      <c r="E9" s="45">
        <f>'[5]05.2012.1 Rap.'!O34</f>
        <v>33725</v>
      </c>
      <c r="F9" s="46">
        <f t="shared" si="4"/>
        <v>330838</v>
      </c>
      <c r="G9" s="44">
        <f>'[5]05.2012.1 Rap.'!F34</f>
        <v>4590</v>
      </c>
      <c r="H9" s="47">
        <f>'[5]05.2012.1 Rap.'!I36</f>
        <v>2377.9095000000007</v>
      </c>
      <c r="I9" s="48">
        <f>'[5]05.2012.1 Rap.'!I37</f>
        <v>76.706758064516151</v>
      </c>
      <c r="J9" s="49">
        <f t="shared" si="0"/>
        <v>7.1875343823865467</v>
      </c>
      <c r="K9" s="42" t="s">
        <v>30</v>
      </c>
      <c r="L9" s="50">
        <f>'[5]05.2012.3 Rap.'!C35</f>
        <v>122114.963</v>
      </c>
      <c r="M9" s="51">
        <f>'[5]05.2012.3 Rap.'!D35</f>
        <v>54562.079999999994</v>
      </c>
      <c r="N9" s="50">
        <f>'[5]05.2012.3 Rap.'!G35</f>
        <v>9220.6149999999998</v>
      </c>
      <c r="O9" s="51">
        <f>'[5]05.2012.3 Rap.'!C36</f>
        <v>3939.1923548387099</v>
      </c>
      <c r="P9" s="51">
        <f>'[5]05.2012.3 Rap.'!D36</f>
        <v>1760.0670967741933</v>
      </c>
      <c r="Q9" s="51">
        <f>'[5]05.2012.3 Rap.'!G36</f>
        <v>297.4391935483871</v>
      </c>
      <c r="R9" s="51">
        <f t="shared" si="5"/>
        <v>369.10803172549709</v>
      </c>
      <c r="S9" s="51">
        <f t="shared" si="6"/>
        <v>27.870483439024536</v>
      </c>
      <c r="T9" s="52">
        <f>'[5]05.2012.3 Rap.'!C37</f>
        <v>30301.47965260546</v>
      </c>
      <c r="U9" s="42" t="s">
        <v>30</v>
      </c>
      <c r="V9" s="53">
        <f>'[5]05.2012.2 Rap.'!C35</f>
        <v>1699.5665799999995</v>
      </c>
      <c r="W9" s="53">
        <f>'[5]05.2012.2 Rap.'!D35</f>
        <v>610.91834000000006</v>
      </c>
      <c r="X9" s="53">
        <f>'[5]05.2012.2 Rap.'!G35</f>
        <v>147.78684000000001</v>
      </c>
      <c r="Y9" s="53">
        <f>'[5]05.2012.2 Rap.'!C36</f>
        <v>54.824728387096755</v>
      </c>
      <c r="Z9" s="51">
        <f>'[5]05.2012.2 Rap.'!D36</f>
        <v>19.707043225806455</v>
      </c>
      <c r="AA9" s="51">
        <f>'[5]05.2012.2 Rap.'!G36</f>
        <v>4.7673174193548391</v>
      </c>
      <c r="AB9" s="51">
        <f t="shared" si="1"/>
        <v>5.1371564935104175</v>
      </c>
      <c r="AC9" s="51">
        <f t="shared" si="2"/>
        <v>0.44670455026327094</v>
      </c>
      <c r="AD9" s="52">
        <f>'[5]05.2012.2 Rap.'!C37</f>
        <v>24920.331085043985</v>
      </c>
    </row>
    <row r="10" spans="1:30" ht="20.25" customHeight="1">
      <c r="A10" s="42" t="s">
        <v>31</v>
      </c>
      <c r="B10" s="54">
        <f>'[6]06.2012.1 Rap.'!L34</f>
        <v>313159</v>
      </c>
      <c r="C10" s="44">
        <f>'[6]06.2012.1 Rap.'!M34</f>
        <v>6210</v>
      </c>
      <c r="D10" s="45">
        <f t="shared" si="3"/>
        <v>266427</v>
      </c>
      <c r="E10" s="45">
        <f>'[6]06.2012.1 Rap.'!O34</f>
        <v>52942</v>
      </c>
      <c r="F10" s="46">
        <f t="shared" si="4"/>
        <v>319369</v>
      </c>
      <c r="G10" s="44">
        <f>'[6]06.2012.1 Rap.'!F34</f>
        <v>8610</v>
      </c>
      <c r="H10" s="47">
        <f>'[6]06.2012.1 Rap.'!I36</f>
        <v>2510.8690000000001</v>
      </c>
      <c r="I10" s="48">
        <f>'[6]06.2012.1 Rap.'!I37</f>
        <v>83.695633333333333</v>
      </c>
      <c r="J10" s="49">
        <f t="shared" si="0"/>
        <v>7.8619684440255631</v>
      </c>
      <c r="K10" s="42" t="s">
        <v>31</v>
      </c>
      <c r="L10" s="50">
        <f>'[6]06.2012.3 Rap.'!C35</f>
        <v>121372.39099999997</v>
      </c>
      <c r="M10" s="51">
        <f>'[6]06.2012.3 Rap.'!D35</f>
        <v>51716.915000000001</v>
      </c>
      <c r="N10" s="50">
        <f>'[6]06.2012.3 Rap.'!G35</f>
        <v>9612.4739999999983</v>
      </c>
      <c r="O10" s="51">
        <f>'[6]06.2012.3 Rap.'!C36</f>
        <v>4045.7463666666658</v>
      </c>
      <c r="P10" s="51">
        <f>'[6]06.2012.3 Rap.'!D36</f>
        <v>1723.8971666666666</v>
      </c>
      <c r="Q10" s="51">
        <f>'[6]06.2012.3 Rap.'!G36</f>
        <v>320.41579999999993</v>
      </c>
      <c r="R10" s="51">
        <f t="shared" si="5"/>
        <v>380.03810952221403</v>
      </c>
      <c r="S10" s="51">
        <f t="shared" si="6"/>
        <v>30.098331397223895</v>
      </c>
      <c r="T10" s="52">
        <f>'[6]06.2012.3 Rap.'!C37</f>
        <v>31121.125897435897</v>
      </c>
      <c r="U10" s="42" t="s">
        <v>31</v>
      </c>
      <c r="V10" s="53">
        <f>'[6]06.2012.2 Rap.'!C35</f>
        <v>1544.2013400000001</v>
      </c>
      <c r="W10" s="53">
        <f>'[6]06.2012.2 Rap.'!D35</f>
        <v>600.49890999999991</v>
      </c>
      <c r="X10" s="53">
        <f>'[6]06.2012.2 Rap.'!G35</f>
        <v>177.40830000000003</v>
      </c>
      <c r="Y10" s="53">
        <f>'[6]06.2012.2 Rap.'!C36</f>
        <v>51.473378000000004</v>
      </c>
      <c r="Z10" s="51">
        <f>'[6]06.2012.2 Rap.'!D36</f>
        <v>20.016630333333332</v>
      </c>
      <c r="AA10" s="51">
        <f>'[6]06.2012.2 Rap.'!G36</f>
        <v>5.9136100000000011</v>
      </c>
      <c r="AB10" s="51">
        <f t="shared" si="1"/>
        <v>4.8351635255769976</v>
      </c>
      <c r="AC10" s="51">
        <f t="shared" si="2"/>
        <v>0.55549630677993178</v>
      </c>
      <c r="AD10" s="52">
        <f>'[6]06.2012.2 Rap.'!C37</f>
        <v>23396.989999999998</v>
      </c>
    </row>
    <row r="11" spans="1:30" ht="20.25" customHeight="1">
      <c r="A11" s="42" t="s">
        <v>32</v>
      </c>
      <c r="B11" s="43">
        <f>'[7]07.2012.1 Rap.'!L34</f>
        <v>299800</v>
      </c>
      <c r="C11" s="44">
        <f>'[7]07.2012.1 Rap.'!M34</f>
        <v>12544</v>
      </c>
      <c r="D11" s="45">
        <f t="shared" si="3"/>
        <v>224564</v>
      </c>
      <c r="E11" s="45">
        <f>'[7]07.2012.1 Rap.'!O34</f>
        <v>87780</v>
      </c>
      <c r="F11" s="46">
        <f t="shared" si="4"/>
        <v>312344</v>
      </c>
      <c r="G11" s="44">
        <f>'[7]07.2012.1 Rap.'!F34</f>
        <v>7530</v>
      </c>
      <c r="H11" s="47">
        <f>'[7]07.2012.1 Rap.'!I36</f>
        <v>2806.962500000001</v>
      </c>
      <c r="I11" s="48">
        <f>'[7]07.2012.1 Rap.'!I37</f>
        <v>90.547177419354867</v>
      </c>
      <c r="J11" s="49">
        <f t="shared" si="0"/>
        <v>8.9867661936838896</v>
      </c>
      <c r="K11" s="42" t="s">
        <v>32</v>
      </c>
      <c r="L11" s="50">
        <f>'[7]07.2012.3 Rap.'!C35</f>
        <v>99626.005000000019</v>
      </c>
      <c r="M11" s="51">
        <f>'[7]07.2012.3 Rap.'!D35</f>
        <v>39725.133000000002</v>
      </c>
      <c r="N11" s="50">
        <f>'[7]07.2012.3 Rap.'!G35</f>
        <v>8623.4220000000005</v>
      </c>
      <c r="O11" s="51">
        <f>'[7]07.2012.3 Rap.'!C36</f>
        <v>3213.7420967741941</v>
      </c>
      <c r="P11" s="51">
        <f>'[7]07.2012.3 Rap.'!D36</f>
        <v>1281.4559032258064</v>
      </c>
      <c r="Q11" s="51">
        <f>'[7]07.2012.3 Rap.'!G36</f>
        <v>278.17490322580647</v>
      </c>
      <c r="R11" s="51">
        <f t="shared" si="5"/>
        <v>318.96244205107195</v>
      </c>
      <c r="S11" s="51">
        <f t="shared" si="6"/>
        <v>27.608732679353533</v>
      </c>
      <c r="T11" s="52">
        <f>'[7]07.2012.3 Rap.'!C37</f>
        <v>24721.093052109176</v>
      </c>
      <c r="U11" s="42" t="s">
        <v>32</v>
      </c>
      <c r="V11" s="53">
        <f>'[7]07.2012.2 Rap.'!C35</f>
        <v>1374.6960199999999</v>
      </c>
      <c r="W11" s="53">
        <f>'[7]07.2012.2 Rap.'!D35</f>
        <v>435.49570999999997</v>
      </c>
      <c r="X11" s="53">
        <f>'[7]07.2012.2 Rap.'!G35</f>
        <v>135.77439000000001</v>
      </c>
      <c r="Y11" s="53">
        <f>'[7]07.2012.2 Rap.'!C36</f>
        <v>44.3450329032258</v>
      </c>
      <c r="Z11" s="51">
        <f>'[7]07.2012.2 Rap.'!D36</f>
        <v>14.048248709677418</v>
      </c>
      <c r="AA11" s="51">
        <f>'[7]07.2012.2 Rap.'!G36</f>
        <v>4.379819032258065</v>
      </c>
      <c r="AB11" s="51">
        <f t="shared" si="1"/>
        <v>4.4012243551981145</v>
      </c>
      <c r="AC11" s="51">
        <f t="shared" si="2"/>
        <v>0.43469504776784573</v>
      </c>
      <c r="AD11" s="52">
        <f>'[7]07.2012.2 Rap.'!C37</f>
        <v>20156.833137829912</v>
      </c>
    </row>
    <row r="12" spans="1:30" ht="20.25" customHeight="1">
      <c r="A12" s="42" t="s">
        <v>33</v>
      </c>
      <c r="B12" s="54">
        <f>'[8]08.2012.1 Rap.'!L34</f>
        <v>293409</v>
      </c>
      <c r="C12" s="44">
        <f>'[8]08.2012.1 Rap.'!M34</f>
        <v>12912</v>
      </c>
      <c r="D12" s="45">
        <f t="shared" si="3"/>
        <v>146976</v>
      </c>
      <c r="E12" s="45">
        <f>'[8]08.2012.1 Rap.'!O34</f>
        <v>159345</v>
      </c>
      <c r="F12" s="46">
        <f t="shared" si="4"/>
        <v>306321</v>
      </c>
      <c r="G12" s="44">
        <f>'[8]08.2012.1 Rap.'!F34</f>
        <v>17910</v>
      </c>
      <c r="H12" s="47">
        <f>'[8]08.2012.1 Rap.'!I36</f>
        <v>2621.7114999999999</v>
      </c>
      <c r="I12" s="48">
        <f>'[8]08.2012.1 Rap.'!I37</f>
        <v>84.57133870967742</v>
      </c>
      <c r="J12" s="49">
        <f t="shared" si="0"/>
        <v>8.558706389702305</v>
      </c>
      <c r="K12" s="42" t="s">
        <v>33</v>
      </c>
      <c r="L12" s="50">
        <f>'[8]08.2012.3 Rap.'!C35</f>
        <v>116398.29399999999</v>
      </c>
      <c r="M12" s="51">
        <f>'[8]08.2012.3 Rap.'!D35</f>
        <v>48265.914999999986</v>
      </c>
      <c r="N12" s="50">
        <f>'[8]08.2012.3 Rap.'!G35</f>
        <v>8045.6389999999992</v>
      </c>
      <c r="O12" s="51">
        <f>'[8]08.2012.3 Rap.'!C36</f>
        <v>3754.7836774193547</v>
      </c>
      <c r="P12" s="51">
        <f>'[8]08.2012.3 Rap.'!D36</f>
        <v>1556.9649999999995</v>
      </c>
      <c r="Q12" s="51">
        <f>'[8]08.2012.3 Rap.'!G36</f>
        <v>259.53674193548386</v>
      </c>
      <c r="R12" s="51">
        <f t="shared" si="5"/>
        <v>379.98796687135393</v>
      </c>
      <c r="S12" s="51">
        <f t="shared" si="6"/>
        <v>26.265385004619333</v>
      </c>
      <c r="T12" s="52">
        <f>'[8]08.2012.3 Rap.'!C37</f>
        <v>28882.951364764267</v>
      </c>
      <c r="U12" s="42" t="s">
        <v>33</v>
      </c>
      <c r="V12" s="53">
        <f>'[8]08.2012.2 Rap.'!C35</f>
        <v>1560.13508</v>
      </c>
      <c r="W12" s="53">
        <f>'[8]08.2012.2 Rap.'!D35</f>
        <v>525.57373000000007</v>
      </c>
      <c r="X12" s="53">
        <f>'[8]08.2012.2 Rap.'!G35</f>
        <v>88.145809999999983</v>
      </c>
      <c r="Y12" s="53">
        <f>'[8]08.2012.2 Rap.'!C36</f>
        <v>50.326938064516128</v>
      </c>
      <c r="Z12" s="51">
        <f>'[8]08.2012.2 Rap.'!D36</f>
        <v>16.953991290322584</v>
      </c>
      <c r="AA12" s="51">
        <f>'[8]08.2012.2 Rap.'!G36</f>
        <v>2.8434132258064513</v>
      </c>
      <c r="AB12" s="51">
        <f t="shared" si="1"/>
        <v>5.0931378521224469</v>
      </c>
      <c r="AC12" s="51">
        <f t="shared" si="2"/>
        <v>0.28775634057083904</v>
      </c>
      <c r="AD12" s="52">
        <f>'[8]08.2012.2 Rap.'!C37</f>
        <v>22875.880938416427</v>
      </c>
    </row>
    <row r="13" spans="1:30" ht="20.25" customHeight="1">
      <c r="A13" s="42" t="s">
        <v>34</v>
      </c>
      <c r="B13" s="54">
        <f>'[9]09.2012.1 Rap.'!L34</f>
        <v>305328</v>
      </c>
      <c r="C13" s="44">
        <f>'[9]09.2012.1 Rap.'!M34</f>
        <v>11601</v>
      </c>
      <c r="D13" s="45">
        <f t="shared" si="3"/>
        <v>264782</v>
      </c>
      <c r="E13" s="45">
        <f>'[9]09.2012.1 Rap.'!O34</f>
        <v>52147</v>
      </c>
      <c r="F13" s="46">
        <f t="shared" si="4"/>
        <v>316929</v>
      </c>
      <c r="G13" s="44">
        <f>'[9]09.2012.1 Rap.'!F34</f>
        <v>15000</v>
      </c>
      <c r="H13" s="47">
        <f>'[9]09.2012.1 Rap.'!I36</f>
        <v>2121.7935000000007</v>
      </c>
      <c r="I13" s="48">
        <f>'[9]09.2012.1 Rap.'!I37</f>
        <v>70.726450000000028</v>
      </c>
      <c r="J13" s="49">
        <f t="shared" si="0"/>
        <v>6.6948543680130266</v>
      </c>
      <c r="K13" s="42" t="s">
        <v>34</v>
      </c>
      <c r="L13" s="51">
        <f>'[9]09.2012.3 Rap.'!C35</f>
        <v>121826.66199999998</v>
      </c>
      <c r="M13" s="51">
        <f>'[9]09.2012.3 Rap.'!D35</f>
        <v>49375.466999999997</v>
      </c>
      <c r="N13" s="50">
        <f>'[9]09.2012.3 Rap.'!G35</f>
        <v>8589.9839999999967</v>
      </c>
      <c r="O13" s="51">
        <f>'[9]09.2012.3 Rap.'!C36</f>
        <v>4060.8887333333328</v>
      </c>
      <c r="P13" s="51">
        <f>'[9]09.2012.3 Rap.'!D36</f>
        <v>1645.8489</v>
      </c>
      <c r="Q13" s="51">
        <f>'[9]09.2012.3 Rap.'!G36</f>
        <v>286.33279999999991</v>
      </c>
      <c r="R13" s="51">
        <f t="shared" si="5"/>
        <v>384.39733189452522</v>
      </c>
      <c r="S13" s="51">
        <f t="shared" si="6"/>
        <v>27.103811894777682</v>
      </c>
      <c r="T13" s="52">
        <f>'[9]09.2012.3 Rap.'!C37</f>
        <v>31237.605641025635</v>
      </c>
      <c r="U13" s="42" t="s">
        <v>34</v>
      </c>
      <c r="V13" s="53">
        <f>'[9]09.2012.2 Rap.'!C35</f>
        <v>1620.8635800000002</v>
      </c>
      <c r="W13" s="53">
        <f>'[9]09.2012.2 Rap.'!D35</f>
        <v>527.23070999999993</v>
      </c>
      <c r="X13" s="53">
        <f>'[9]09.2012.2 Rap.'!G35</f>
        <v>125.00807999999999</v>
      </c>
      <c r="Y13" s="53">
        <f>'[9]09.2012.2 Rap.'!C36</f>
        <v>54.028786000000004</v>
      </c>
      <c r="Z13" s="51">
        <f>'[9]09.2012.2 Rap.'!D36</f>
        <v>17.574356999999999</v>
      </c>
      <c r="AA13" s="51">
        <f>'[9]09.2012.2 Rap.'!G36</f>
        <v>4.1669359999999998</v>
      </c>
      <c r="AB13" s="51">
        <f t="shared" si="1"/>
        <v>5.1142797913728311</v>
      </c>
      <c r="AC13" s="51">
        <f t="shared" si="2"/>
        <v>0.39443559914050147</v>
      </c>
      <c r="AD13" s="52">
        <f>'[9]09.2012.2 Rap.'!C37</f>
        <v>24558.539090909089</v>
      </c>
    </row>
    <row r="14" spans="1:30" ht="20.25" customHeight="1">
      <c r="A14" s="42" t="s">
        <v>35</v>
      </c>
      <c r="B14" s="54">
        <f>'[10]10.2012.1 Rap.'!L34</f>
        <v>351368</v>
      </c>
      <c r="C14" s="44">
        <f>'[10]10.2012.1 Rap.'!M34</f>
        <v>10466</v>
      </c>
      <c r="D14" s="45">
        <f t="shared" si="3"/>
        <v>311102</v>
      </c>
      <c r="E14" s="45">
        <f>'[10]10.2012.1 Rap.'!O34</f>
        <v>50732</v>
      </c>
      <c r="F14" s="46">
        <f t="shared" si="4"/>
        <v>361834</v>
      </c>
      <c r="G14" s="44">
        <f>'[10]10.2012.1 Rap.'!F34</f>
        <v>13950</v>
      </c>
      <c r="H14" s="47">
        <f>'[10]10.2012.1 Rap.'!I36</f>
        <v>2647.2474999999999</v>
      </c>
      <c r="I14" s="48">
        <f>'[10]10.2012.1 Rap.'!I37</f>
        <v>85.395080645161286</v>
      </c>
      <c r="J14" s="49">
        <f t="shared" si="0"/>
        <v>7.3161933372762098</v>
      </c>
      <c r="K14" s="42" t="s">
        <v>35</v>
      </c>
      <c r="L14" s="50">
        <f>'[10]10.2012.3 Rap.'!C35</f>
        <v>120125.91700000003</v>
      </c>
      <c r="M14" s="51">
        <f>'[10]10.2012.3 Rap.'!D35</f>
        <v>58238.888000000006</v>
      </c>
      <c r="N14" s="50">
        <f>'[10]10.2012.3 Rap.'!G35</f>
        <v>9643.0019999999986</v>
      </c>
      <c r="O14" s="51">
        <f>'[10]10.2012.3 Rap.'!C36</f>
        <v>3875.0295806451622</v>
      </c>
      <c r="P14" s="51">
        <f>'[10]10.2012.3 Rap.'!D36</f>
        <v>1878.673806451613</v>
      </c>
      <c r="Q14" s="51">
        <f>'[10]10.2012.3 Rap.'!G36</f>
        <v>311.06458064516124</v>
      </c>
      <c r="R14" s="51">
        <f t="shared" si="5"/>
        <v>331.99178905243849</v>
      </c>
      <c r="S14" s="51">
        <f t="shared" si="6"/>
        <v>26.650347949612247</v>
      </c>
      <c r="T14" s="52">
        <f>'[10]10.2012.3 Rap.'!C37</f>
        <v>29807.919851116621</v>
      </c>
      <c r="U14" s="42" t="s">
        <v>35</v>
      </c>
      <c r="V14" s="53">
        <f>'[10]10.2012.2 Rap.'!C35</f>
        <v>1528.7464999999997</v>
      </c>
      <c r="W14" s="53">
        <f>'[10]10.2012.2 Rap.'!D35</f>
        <v>645.86038999999994</v>
      </c>
      <c r="X14" s="53">
        <f>'[10]10.2012.2 Rap.'!G35</f>
        <v>117.75099</v>
      </c>
      <c r="Y14" s="53">
        <f>'[10]10.2012.2 Rap.'!C36</f>
        <v>49.314403225806444</v>
      </c>
      <c r="Z14" s="51">
        <f>'[10]10.2012.2 Rap.'!D36</f>
        <v>20.834206129032257</v>
      </c>
      <c r="AA14" s="51">
        <f>'[10]10.2012.2 Rap.'!G36</f>
        <v>3.7984190322580647</v>
      </c>
      <c r="AB14" s="51">
        <f t="shared" si="1"/>
        <v>4.2249940580487175</v>
      </c>
      <c r="AC14" s="51">
        <f t="shared" si="2"/>
        <v>0.32542820741002781</v>
      </c>
      <c r="AD14" s="52">
        <f>'[10]10.2012.2 Rap.'!C37</f>
        <v>22415.637829912022</v>
      </c>
    </row>
    <row r="15" spans="1:30" ht="20.25" customHeight="1">
      <c r="A15" s="42" t="s">
        <v>36</v>
      </c>
      <c r="B15" s="54"/>
      <c r="C15" s="44"/>
      <c r="D15" s="45">
        <f t="shared" si="3"/>
        <v>0</v>
      </c>
      <c r="E15" s="45"/>
      <c r="F15" s="46">
        <f t="shared" si="4"/>
        <v>0</v>
      </c>
      <c r="G15" s="44"/>
      <c r="H15" s="47"/>
      <c r="I15" s="48"/>
      <c r="J15" s="49" t="e">
        <f t="shared" si="0"/>
        <v>#DIV/0!</v>
      </c>
      <c r="K15" s="42" t="s">
        <v>36</v>
      </c>
      <c r="L15" s="50"/>
      <c r="M15" s="51"/>
      <c r="N15" s="50"/>
      <c r="O15" s="51"/>
      <c r="P15" s="51"/>
      <c r="Q15" s="51"/>
      <c r="R15" s="51" t="e">
        <f t="shared" si="5"/>
        <v>#DIV/0!</v>
      </c>
      <c r="S15" s="51" t="e">
        <f t="shared" si="6"/>
        <v>#DIV/0!</v>
      </c>
      <c r="T15" s="52"/>
      <c r="U15" s="42" t="s">
        <v>36</v>
      </c>
      <c r="V15" s="53"/>
      <c r="W15" s="53"/>
      <c r="X15" s="53"/>
      <c r="Y15" s="53"/>
      <c r="Z15" s="51"/>
      <c r="AA15" s="51"/>
      <c r="AB15" s="51" t="e">
        <f t="shared" si="1"/>
        <v>#DIV/0!</v>
      </c>
      <c r="AC15" s="51" t="e">
        <f t="shared" si="2"/>
        <v>#DIV/0!</v>
      </c>
      <c r="AD15" s="52"/>
    </row>
    <row r="16" spans="1:30" ht="20.25" customHeight="1" thickBot="1">
      <c r="A16" s="55" t="s">
        <v>37</v>
      </c>
      <c r="B16" s="56"/>
      <c r="C16" s="57"/>
      <c r="D16" s="45">
        <f t="shared" si="3"/>
        <v>0</v>
      </c>
      <c r="E16" s="58"/>
      <c r="F16" s="59">
        <f t="shared" si="4"/>
        <v>0</v>
      </c>
      <c r="G16" s="60"/>
      <c r="H16" s="61"/>
      <c r="I16" s="62"/>
      <c r="J16" s="63" t="e">
        <f t="shared" si="0"/>
        <v>#DIV/0!</v>
      </c>
      <c r="K16" s="55" t="s">
        <v>37</v>
      </c>
      <c r="L16" s="64"/>
      <c r="M16" s="65"/>
      <c r="N16" s="64"/>
      <c r="O16" s="65"/>
      <c r="P16" s="65"/>
      <c r="Q16" s="65"/>
      <c r="R16" s="66" t="e">
        <f t="shared" si="5"/>
        <v>#DIV/0!</v>
      </c>
      <c r="S16" s="65" t="e">
        <f t="shared" si="6"/>
        <v>#DIV/0!</v>
      </c>
      <c r="T16" s="67"/>
      <c r="U16" s="55" t="s">
        <v>37</v>
      </c>
      <c r="V16" s="68"/>
      <c r="W16" s="68"/>
      <c r="X16" s="68"/>
      <c r="Y16" s="68"/>
      <c r="Z16" s="65"/>
      <c r="AA16" s="65"/>
      <c r="AB16" s="65" t="e">
        <f t="shared" si="1"/>
        <v>#DIV/0!</v>
      </c>
      <c r="AC16" s="66" t="e">
        <f t="shared" si="2"/>
        <v>#DIV/0!</v>
      </c>
      <c r="AD16" s="67"/>
    </row>
    <row r="17" spans="1:30" ht="22.5" customHeight="1" thickBot="1">
      <c r="A17" s="69" t="s">
        <v>38</v>
      </c>
      <c r="B17" s="70">
        <f t="shared" ref="B17:H17" si="7">SUM(B5:B16)</f>
        <v>3485461</v>
      </c>
      <c r="C17" s="71">
        <f t="shared" si="7"/>
        <v>79311</v>
      </c>
      <c r="D17" s="72">
        <f t="shared" si="7"/>
        <v>2988485</v>
      </c>
      <c r="E17" s="72">
        <f t="shared" si="7"/>
        <v>576287</v>
      </c>
      <c r="F17" s="73">
        <f t="shared" si="7"/>
        <v>3564772</v>
      </c>
      <c r="G17" s="74">
        <f t="shared" si="7"/>
        <v>162090</v>
      </c>
      <c r="H17" s="75">
        <f t="shared" si="7"/>
        <v>25730.968500000003</v>
      </c>
      <c r="I17" s="76"/>
      <c r="J17" s="77"/>
      <c r="K17" s="69" t="s">
        <v>38</v>
      </c>
      <c r="L17" s="78">
        <f>SUM(L5:L16)</f>
        <v>1181152.628</v>
      </c>
      <c r="M17" s="79">
        <f>SUM(M5:M16)</f>
        <v>567655.16799999995</v>
      </c>
      <c r="N17" s="78">
        <f>SUM(N5:N16)</f>
        <v>98262.453999999983</v>
      </c>
      <c r="O17" s="36"/>
      <c r="P17" s="36"/>
      <c r="Q17" s="36"/>
      <c r="R17" s="39"/>
      <c r="S17" s="80"/>
      <c r="T17" s="81"/>
      <c r="U17" s="69" t="s">
        <v>38</v>
      </c>
      <c r="V17" s="82">
        <f>SUM(V5:V16)</f>
        <v>15608.627750000001</v>
      </c>
      <c r="W17" s="82">
        <f>SUM(W5:W16)</f>
        <v>6502.6728199999998</v>
      </c>
      <c r="X17" s="82">
        <f>SUM(X5:X16)</f>
        <v>1454.5120700000002</v>
      </c>
      <c r="Y17" s="82"/>
      <c r="Z17" s="79"/>
      <c r="AA17" s="79"/>
      <c r="AB17" s="83"/>
      <c r="AC17" s="84"/>
      <c r="AD17" s="85"/>
    </row>
    <row r="18" spans="1:30" ht="22.5" customHeight="1" thickBot="1">
      <c r="A18" s="86" t="s">
        <v>39</v>
      </c>
      <c r="B18" s="87">
        <f>AVERAGE(B5:B16)</f>
        <v>348546.1</v>
      </c>
      <c r="C18" s="88">
        <f>AVERAGE(C5:C16)</f>
        <v>7931.1</v>
      </c>
      <c r="D18" s="89">
        <f>AVERAGE(D5:D14)</f>
        <v>298848.5</v>
      </c>
      <c r="E18" s="89">
        <f>AVERAGE(E5:E16)</f>
        <v>57628.7</v>
      </c>
      <c r="F18" s="90">
        <f>AVERAGE(F5:F14)</f>
        <v>356477.2</v>
      </c>
      <c r="G18" s="91">
        <f>AVERAGE(G5:G16)</f>
        <v>16209</v>
      </c>
      <c r="H18" s="92">
        <f>AVERAGE(H5:H16)</f>
        <v>2573.0968500000004</v>
      </c>
      <c r="I18" s="93">
        <f>AVERAGE(I5:I16)</f>
        <v>84.241602584352989</v>
      </c>
      <c r="J18" s="94">
        <f>AVERAGE(J5:J14)</f>
        <v>7.3827822145086115</v>
      </c>
      <c r="K18" s="86" t="s">
        <v>39</v>
      </c>
      <c r="L18" s="95">
        <f t="shared" ref="L18:T18" si="8">AVERAGE(L5:L16)</f>
        <v>118115.2628</v>
      </c>
      <c r="M18" s="96">
        <f t="shared" si="8"/>
        <v>56765.516799999998</v>
      </c>
      <c r="N18" s="95">
        <f t="shared" si="8"/>
        <v>9826.245399999998</v>
      </c>
      <c r="O18" s="96">
        <f t="shared" si="8"/>
        <v>3874.2558155469037</v>
      </c>
      <c r="P18" s="96">
        <f t="shared" si="8"/>
        <v>1863.2439507304412</v>
      </c>
      <c r="Q18" s="96">
        <f t="shared" si="8"/>
        <v>322.39348375231731</v>
      </c>
      <c r="R18" s="97">
        <f>AVERAGE(R5:R14)</f>
        <v>345.79173773224227</v>
      </c>
      <c r="S18" s="97">
        <f>AVERAGE(S5:S14)</f>
        <v>28.223082013110609</v>
      </c>
      <c r="T18" s="98">
        <f t="shared" si="8"/>
        <v>29801.96781189926</v>
      </c>
      <c r="U18" s="86" t="s">
        <v>39</v>
      </c>
      <c r="V18" s="99">
        <f t="shared" ref="V18:AD18" si="9">AVERAGE(V5:V16)</f>
        <v>1560.8627750000001</v>
      </c>
      <c r="W18" s="99">
        <f t="shared" si="9"/>
        <v>650.26728200000002</v>
      </c>
      <c r="X18" s="99">
        <f t="shared" si="9"/>
        <v>145.45120700000001</v>
      </c>
      <c r="Y18" s="99">
        <f t="shared" si="9"/>
        <v>51.281759099221361</v>
      </c>
      <c r="Z18" s="96">
        <f t="shared" si="9"/>
        <v>21.354475530552467</v>
      </c>
      <c r="AA18" s="96">
        <f t="shared" si="9"/>
        <v>4.776684267371154</v>
      </c>
      <c r="AB18" s="97">
        <f>AVERAGE(AB5:AB14)</f>
        <v>4.5823568798307068</v>
      </c>
      <c r="AC18" s="97">
        <f>AVERAGE(AC5:AC14)</f>
        <v>0.41694002412568826</v>
      </c>
      <c r="AD18" s="98">
        <f t="shared" si="9"/>
        <v>23270.504910203257</v>
      </c>
    </row>
    <row r="19" spans="1:30" ht="22.5" customHeight="1">
      <c r="A19" s="71"/>
      <c r="B19" s="71"/>
      <c r="C19" s="71"/>
      <c r="D19" s="71"/>
      <c r="E19" s="71"/>
      <c r="F19" s="100"/>
      <c r="G19" s="100"/>
      <c r="H19" s="101"/>
      <c r="I19" s="101"/>
      <c r="J19" s="102"/>
      <c r="K19" s="71"/>
      <c r="L19" s="100"/>
      <c r="M19" s="100"/>
      <c r="N19" s="103"/>
      <c r="O19" s="103"/>
      <c r="P19" s="103"/>
      <c r="Q19" s="103"/>
      <c r="R19" s="103"/>
      <c r="S19" s="103"/>
      <c r="T19" s="104"/>
      <c r="U19" s="71"/>
      <c r="V19" s="105"/>
      <c r="W19" s="105"/>
      <c r="X19" s="105"/>
      <c r="Y19" s="105"/>
      <c r="Z19" s="105"/>
      <c r="AA19" s="105"/>
      <c r="AB19" s="105"/>
      <c r="AC19" s="105"/>
      <c r="AD19" s="106"/>
    </row>
    <row r="20" spans="1:30" ht="22.5" customHeight="1">
      <c r="A20" s="107"/>
      <c r="B20" s="107"/>
      <c r="C20" s="107"/>
      <c r="D20" s="108"/>
      <c r="E20" s="107"/>
      <c r="F20" s="109"/>
      <c r="G20" s="109"/>
      <c r="T20" s="110"/>
      <c r="U20" s="109"/>
      <c r="V20" s="111"/>
      <c r="W20" s="111"/>
      <c r="X20" s="111"/>
      <c r="Y20" s="111"/>
      <c r="Z20" s="111"/>
      <c r="AA20" s="111"/>
      <c r="AB20" s="111"/>
      <c r="AC20" s="111"/>
      <c r="AD20" s="112"/>
    </row>
  </sheetData>
  <mergeCells count="7">
    <mergeCell ref="V3:AD3"/>
    <mergeCell ref="A3:A4"/>
    <mergeCell ref="B3:F3"/>
    <mergeCell ref="H3:J3"/>
    <mergeCell ref="K3:K4"/>
    <mergeCell ref="L3:T3"/>
    <mergeCell ref="U3:U4"/>
  </mergeCells>
  <pageMargins left="0.27559055118110237" right="0.27559055118110237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opLeftCell="A2" zoomScaleNormal="100" workbookViewId="0">
      <selection activeCell="G21" sqref="G21"/>
    </sheetView>
  </sheetViews>
  <sheetFormatPr baseColWidth="10" defaultRowHeight="12.75"/>
  <cols>
    <col min="1" max="1" width="15" style="2" customWidth="1"/>
    <col min="2" max="3" width="13.42578125" style="2" customWidth="1"/>
    <col min="4" max="7" width="11.5703125" style="2" customWidth="1"/>
    <col min="8" max="8" width="10.85546875" style="2" customWidth="1"/>
    <col min="9" max="11" width="11.5703125" style="2" customWidth="1"/>
    <col min="12" max="12" width="10.85546875" style="2" customWidth="1"/>
    <col min="13" max="256" width="11.42578125" style="2"/>
    <col min="257" max="257" width="15" style="2" customWidth="1"/>
    <col min="258" max="259" width="13.42578125" style="2" customWidth="1"/>
    <col min="260" max="263" width="11.5703125" style="2" customWidth="1"/>
    <col min="264" max="264" width="10.85546875" style="2" customWidth="1"/>
    <col min="265" max="267" width="11.5703125" style="2" customWidth="1"/>
    <col min="268" max="268" width="10.85546875" style="2" customWidth="1"/>
    <col min="269" max="512" width="11.42578125" style="2"/>
    <col min="513" max="513" width="15" style="2" customWidth="1"/>
    <col min="514" max="515" width="13.42578125" style="2" customWidth="1"/>
    <col min="516" max="519" width="11.5703125" style="2" customWidth="1"/>
    <col min="520" max="520" width="10.85546875" style="2" customWidth="1"/>
    <col min="521" max="523" width="11.5703125" style="2" customWidth="1"/>
    <col min="524" max="524" width="10.85546875" style="2" customWidth="1"/>
    <col min="525" max="768" width="11.42578125" style="2"/>
    <col min="769" max="769" width="15" style="2" customWidth="1"/>
    <col min="770" max="771" width="13.42578125" style="2" customWidth="1"/>
    <col min="772" max="775" width="11.5703125" style="2" customWidth="1"/>
    <col min="776" max="776" width="10.85546875" style="2" customWidth="1"/>
    <col min="777" max="779" width="11.5703125" style="2" customWidth="1"/>
    <col min="780" max="780" width="10.85546875" style="2" customWidth="1"/>
    <col min="781" max="1024" width="11.42578125" style="2"/>
    <col min="1025" max="1025" width="15" style="2" customWidth="1"/>
    <col min="1026" max="1027" width="13.42578125" style="2" customWidth="1"/>
    <col min="1028" max="1031" width="11.5703125" style="2" customWidth="1"/>
    <col min="1032" max="1032" width="10.85546875" style="2" customWidth="1"/>
    <col min="1033" max="1035" width="11.5703125" style="2" customWidth="1"/>
    <col min="1036" max="1036" width="10.85546875" style="2" customWidth="1"/>
    <col min="1037" max="1280" width="11.42578125" style="2"/>
    <col min="1281" max="1281" width="15" style="2" customWidth="1"/>
    <col min="1282" max="1283" width="13.42578125" style="2" customWidth="1"/>
    <col min="1284" max="1287" width="11.5703125" style="2" customWidth="1"/>
    <col min="1288" max="1288" width="10.85546875" style="2" customWidth="1"/>
    <col min="1289" max="1291" width="11.5703125" style="2" customWidth="1"/>
    <col min="1292" max="1292" width="10.85546875" style="2" customWidth="1"/>
    <col min="1293" max="1536" width="11.42578125" style="2"/>
    <col min="1537" max="1537" width="15" style="2" customWidth="1"/>
    <col min="1538" max="1539" width="13.42578125" style="2" customWidth="1"/>
    <col min="1540" max="1543" width="11.5703125" style="2" customWidth="1"/>
    <col min="1544" max="1544" width="10.85546875" style="2" customWidth="1"/>
    <col min="1545" max="1547" width="11.5703125" style="2" customWidth="1"/>
    <col min="1548" max="1548" width="10.85546875" style="2" customWidth="1"/>
    <col min="1549" max="1792" width="11.42578125" style="2"/>
    <col min="1793" max="1793" width="15" style="2" customWidth="1"/>
    <col min="1794" max="1795" width="13.42578125" style="2" customWidth="1"/>
    <col min="1796" max="1799" width="11.5703125" style="2" customWidth="1"/>
    <col min="1800" max="1800" width="10.85546875" style="2" customWidth="1"/>
    <col min="1801" max="1803" width="11.5703125" style="2" customWidth="1"/>
    <col min="1804" max="1804" width="10.85546875" style="2" customWidth="1"/>
    <col min="1805" max="2048" width="11.42578125" style="2"/>
    <col min="2049" max="2049" width="15" style="2" customWidth="1"/>
    <col min="2050" max="2051" width="13.42578125" style="2" customWidth="1"/>
    <col min="2052" max="2055" width="11.5703125" style="2" customWidth="1"/>
    <col min="2056" max="2056" width="10.85546875" style="2" customWidth="1"/>
    <col min="2057" max="2059" width="11.5703125" style="2" customWidth="1"/>
    <col min="2060" max="2060" width="10.85546875" style="2" customWidth="1"/>
    <col min="2061" max="2304" width="11.42578125" style="2"/>
    <col min="2305" max="2305" width="15" style="2" customWidth="1"/>
    <col min="2306" max="2307" width="13.42578125" style="2" customWidth="1"/>
    <col min="2308" max="2311" width="11.5703125" style="2" customWidth="1"/>
    <col min="2312" max="2312" width="10.85546875" style="2" customWidth="1"/>
    <col min="2313" max="2315" width="11.5703125" style="2" customWidth="1"/>
    <col min="2316" max="2316" width="10.85546875" style="2" customWidth="1"/>
    <col min="2317" max="2560" width="11.42578125" style="2"/>
    <col min="2561" max="2561" width="15" style="2" customWidth="1"/>
    <col min="2562" max="2563" width="13.42578125" style="2" customWidth="1"/>
    <col min="2564" max="2567" width="11.5703125" style="2" customWidth="1"/>
    <col min="2568" max="2568" width="10.85546875" style="2" customWidth="1"/>
    <col min="2569" max="2571" width="11.5703125" style="2" customWidth="1"/>
    <col min="2572" max="2572" width="10.85546875" style="2" customWidth="1"/>
    <col min="2573" max="2816" width="11.42578125" style="2"/>
    <col min="2817" max="2817" width="15" style="2" customWidth="1"/>
    <col min="2818" max="2819" width="13.42578125" style="2" customWidth="1"/>
    <col min="2820" max="2823" width="11.5703125" style="2" customWidth="1"/>
    <col min="2824" max="2824" width="10.85546875" style="2" customWidth="1"/>
    <col min="2825" max="2827" width="11.5703125" style="2" customWidth="1"/>
    <col min="2828" max="2828" width="10.85546875" style="2" customWidth="1"/>
    <col min="2829" max="3072" width="11.42578125" style="2"/>
    <col min="3073" max="3073" width="15" style="2" customWidth="1"/>
    <col min="3074" max="3075" width="13.42578125" style="2" customWidth="1"/>
    <col min="3076" max="3079" width="11.5703125" style="2" customWidth="1"/>
    <col min="3080" max="3080" width="10.85546875" style="2" customWidth="1"/>
    <col min="3081" max="3083" width="11.5703125" style="2" customWidth="1"/>
    <col min="3084" max="3084" width="10.85546875" style="2" customWidth="1"/>
    <col min="3085" max="3328" width="11.42578125" style="2"/>
    <col min="3329" max="3329" width="15" style="2" customWidth="1"/>
    <col min="3330" max="3331" width="13.42578125" style="2" customWidth="1"/>
    <col min="3332" max="3335" width="11.5703125" style="2" customWidth="1"/>
    <col min="3336" max="3336" width="10.85546875" style="2" customWidth="1"/>
    <col min="3337" max="3339" width="11.5703125" style="2" customWidth="1"/>
    <col min="3340" max="3340" width="10.85546875" style="2" customWidth="1"/>
    <col min="3341" max="3584" width="11.42578125" style="2"/>
    <col min="3585" max="3585" width="15" style="2" customWidth="1"/>
    <col min="3586" max="3587" width="13.42578125" style="2" customWidth="1"/>
    <col min="3588" max="3591" width="11.5703125" style="2" customWidth="1"/>
    <col min="3592" max="3592" width="10.85546875" style="2" customWidth="1"/>
    <col min="3593" max="3595" width="11.5703125" style="2" customWidth="1"/>
    <col min="3596" max="3596" width="10.85546875" style="2" customWidth="1"/>
    <col min="3597" max="3840" width="11.42578125" style="2"/>
    <col min="3841" max="3841" width="15" style="2" customWidth="1"/>
    <col min="3842" max="3843" width="13.42578125" style="2" customWidth="1"/>
    <col min="3844" max="3847" width="11.5703125" style="2" customWidth="1"/>
    <col min="3848" max="3848" width="10.85546875" style="2" customWidth="1"/>
    <col min="3849" max="3851" width="11.5703125" style="2" customWidth="1"/>
    <col min="3852" max="3852" width="10.85546875" style="2" customWidth="1"/>
    <col min="3853" max="4096" width="11.42578125" style="2"/>
    <col min="4097" max="4097" width="15" style="2" customWidth="1"/>
    <col min="4098" max="4099" width="13.42578125" style="2" customWidth="1"/>
    <col min="4100" max="4103" width="11.5703125" style="2" customWidth="1"/>
    <col min="4104" max="4104" width="10.85546875" style="2" customWidth="1"/>
    <col min="4105" max="4107" width="11.5703125" style="2" customWidth="1"/>
    <col min="4108" max="4108" width="10.85546875" style="2" customWidth="1"/>
    <col min="4109" max="4352" width="11.42578125" style="2"/>
    <col min="4353" max="4353" width="15" style="2" customWidth="1"/>
    <col min="4354" max="4355" width="13.42578125" style="2" customWidth="1"/>
    <col min="4356" max="4359" width="11.5703125" style="2" customWidth="1"/>
    <col min="4360" max="4360" width="10.85546875" style="2" customWidth="1"/>
    <col min="4361" max="4363" width="11.5703125" style="2" customWidth="1"/>
    <col min="4364" max="4364" width="10.85546875" style="2" customWidth="1"/>
    <col min="4365" max="4608" width="11.42578125" style="2"/>
    <col min="4609" max="4609" width="15" style="2" customWidth="1"/>
    <col min="4610" max="4611" width="13.42578125" style="2" customWidth="1"/>
    <col min="4612" max="4615" width="11.5703125" style="2" customWidth="1"/>
    <col min="4616" max="4616" width="10.85546875" style="2" customWidth="1"/>
    <col min="4617" max="4619" width="11.5703125" style="2" customWidth="1"/>
    <col min="4620" max="4620" width="10.85546875" style="2" customWidth="1"/>
    <col min="4621" max="4864" width="11.42578125" style="2"/>
    <col min="4865" max="4865" width="15" style="2" customWidth="1"/>
    <col min="4866" max="4867" width="13.42578125" style="2" customWidth="1"/>
    <col min="4868" max="4871" width="11.5703125" style="2" customWidth="1"/>
    <col min="4872" max="4872" width="10.85546875" style="2" customWidth="1"/>
    <col min="4873" max="4875" width="11.5703125" style="2" customWidth="1"/>
    <col min="4876" max="4876" width="10.85546875" style="2" customWidth="1"/>
    <col min="4877" max="5120" width="11.42578125" style="2"/>
    <col min="5121" max="5121" width="15" style="2" customWidth="1"/>
    <col min="5122" max="5123" width="13.42578125" style="2" customWidth="1"/>
    <col min="5124" max="5127" width="11.5703125" style="2" customWidth="1"/>
    <col min="5128" max="5128" width="10.85546875" style="2" customWidth="1"/>
    <col min="5129" max="5131" width="11.5703125" style="2" customWidth="1"/>
    <col min="5132" max="5132" width="10.85546875" style="2" customWidth="1"/>
    <col min="5133" max="5376" width="11.42578125" style="2"/>
    <col min="5377" max="5377" width="15" style="2" customWidth="1"/>
    <col min="5378" max="5379" width="13.42578125" style="2" customWidth="1"/>
    <col min="5380" max="5383" width="11.5703125" style="2" customWidth="1"/>
    <col min="5384" max="5384" width="10.85546875" style="2" customWidth="1"/>
    <col min="5385" max="5387" width="11.5703125" style="2" customWidth="1"/>
    <col min="5388" max="5388" width="10.85546875" style="2" customWidth="1"/>
    <col min="5389" max="5632" width="11.42578125" style="2"/>
    <col min="5633" max="5633" width="15" style="2" customWidth="1"/>
    <col min="5634" max="5635" width="13.42578125" style="2" customWidth="1"/>
    <col min="5636" max="5639" width="11.5703125" style="2" customWidth="1"/>
    <col min="5640" max="5640" width="10.85546875" style="2" customWidth="1"/>
    <col min="5641" max="5643" width="11.5703125" style="2" customWidth="1"/>
    <col min="5644" max="5644" width="10.85546875" style="2" customWidth="1"/>
    <col min="5645" max="5888" width="11.42578125" style="2"/>
    <col min="5889" max="5889" width="15" style="2" customWidth="1"/>
    <col min="5890" max="5891" width="13.42578125" style="2" customWidth="1"/>
    <col min="5892" max="5895" width="11.5703125" style="2" customWidth="1"/>
    <col min="5896" max="5896" width="10.85546875" style="2" customWidth="1"/>
    <col min="5897" max="5899" width="11.5703125" style="2" customWidth="1"/>
    <col min="5900" max="5900" width="10.85546875" style="2" customWidth="1"/>
    <col min="5901" max="6144" width="11.42578125" style="2"/>
    <col min="6145" max="6145" width="15" style="2" customWidth="1"/>
    <col min="6146" max="6147" width="13.42578125" style="2" customWidth="1"/>
    <col min="6148" max="6151" width="11.5703125" style="2" customWidth="1"/>
    <col min="6152" max="6152" width="10.85546875" style="2" customWidth="1"/>
    <col min="6153" max="6155" width="11.5703125" style="2" customWidth="1"/>
    <col min="6156" max="6156" width="10.85546875" style="2" customWidth="1"/>
    <col min="6157" max="6400" width="11.42578125" style="2"/>
    <col min="6401" max="6401" width="15" style="2" customWidth="1"/>
    <col min="6402" max="6403" width="13.42578125" style="2" customWidth="1"/>
    <col min="6404" max="6407" width="11.5703125" style="2" customWidth="1"/>
    <col min="6408" max="6408" width="10.85546875" style="2" customWidth="1"/>
    <col min="6409" max="6411" width="11.5703125" style="2" customWidth="1"/>
    <col min="6412" max="6412" width="10.85546875" style="2" customWidth="1"/>
    <col min="6413" max="6656" width="11.42578125" style="2"/>
    <col min="6657" max="6657" width="15" style="2" customWidth="1"/>
    <col min="6658" max="6659" width="13.42578125" style="2" customWidth="1"/>
    <col min="6660" max="6663" width="11.5703125" style="2" customWidth="1"/>
    <col min="6664" max="6664" width="10.85546875" style="2" customWidth="1"/>
    <col min="6665" max="6667" width="11.5703125" style="2" customWidth="1"/>
    <col min="6668" max="6668" width="10.85546875" style="2" customWidth="1"/>
    <col min="6669" max="6912" width="11.42578125" style="2"/>
    <col min="6913" max="6913" width="15" style="2" customWidth="1"/>
    <col min="6914" max="6915" width="13.42578125" style="2" customWidth="1"/>
    <col min="6916" max="6919" width="11.5703125" style="2" customWidth="1"/>
    <col min="6920" max="6920" width="10.85546875" style="2" customWidth="1"/>
    <col min="6921" max="6923" width="11.5703125" style="2" customWidth="1"/>
    <col min="6924" max="6924" width="10.85546875" style="2" customWidth="1"/>
    <col min="6925" max="7168" width="11.42578125" style="2"/>
    <col min="7169" max="7169" width="15" style="2" customWidth="1"/>
    <col min="7170" max="7171" width="13.42578125" style="2" customWidth="1"/>
    <col min="7172" max="7175" width="11.5703125" style="2" customWidth="1"/>
    <col min="7176" max="7176" width="10.85546875" style="2" customWidth="1"/>
    <col min="7177" max="7179" width="11.5703125" style="2" customWidth="1"/>
    <col min="7180" max="7180" width="10.85546875" style="2" customWidth="1"/>
    <col min="7181" max="7424" width="11.42578125" style="2"/>
    <col min="7425" max="7425" width="15" style="2" customWidth="1"/>
    <col min="7426" max="7427" width="13.42578125" style="2" customWidth="1"/>
    <col min="7428" max="7431" width="11.5703125" style="2" customWidth="1"/>
    <col min="7432" max="7432" width="10.85546875" style="2" customWidth="1"/>
    <col min="7433" max="7435" width="11.5703125" style="2" customWidth="1"/>
    <col min="7436" max="7436" width="10.85546875" style="2" customWidth="1"/>
    <col min="7437" max="7680" width="11.42578125" style="2"/>
    <col min="7681" max="7681" width="15" style="2" customWidth="1"/>
    <col min="7682" max="7683" width="13.42578125" style="2" customWidth="1"/>
    <col min="7684" max="7687" width="11.5703125" style="2" customWidth="1"/>
    <col min="7688" max="7688" width="10.85546875" style="2" customWidth="1"/>
    <col min="7689" max="7691" width="11.5703125" style="2" customWidth="1"/>
    <col min="7692" max="7692" width="10.85546875" style="2" customWidth="1"/>
    <col min="7693" max="7936" width="11.42578125" style="2"/>
    <col min="7937" max="7937" width="15" style="2" customWidth="1"/>
    <col min="7938" max="7939" width="13.42578125" style="2" customWidth="1"/>
    <col min="7940" max="7943" width="11.5703125" style="2" customWidth="1"/>
    <col min="7944" max="7944" width="10.85546875" style="2" customWidth="1"/>
    <col min="7945" max="7947" width="11.5703125" style="2" customWidth="1"/>
    <col min="7948" max="7948" width="10.85546875" style="2" customWidth="1"/>
    <col min="7949" max="8192" width="11.42578125" style="2"/>
    <col min="8193" max="8193" width="15" style="2" customWidth="1"/>
    <col min="8194" max="8195" width="13.42578125" style="2" customWidth="1"/>
    <col min="8196" max="8199" width="11.5703125" style="2" customWidth="1"/>
    <col min="8200" max="8200" width="10.85546875" style="2" customWidth="1"/>
    <col min="8201" max="8203" width="11.5703125" style="2" customWidth="1"/>
    <col min="8204" max="8204" width="10.85546875" style="2" customWidth="1"/>
    <col min="8205" max="8448" width="11.42578125" style="2"/>
    <col min="8449" max="8449" width="15" style="2" customWidth="1"/>
    <col min="8450" max="8451" width="13.42578125" style="2" customWidth="1"/>
    <col min="8452" max="8455" width="11.5703125" style="2" customWidth="1"/>
    <col min="8456" max="8456" width="10.85546875" style="2" customWidth="1"/>
    <col min="8457" max="8459" width="11.5703125" style="2" customWidth="1"/>
    <col min="8460" max="8460" width="10.85546875" style="2" customWidth="1"/>
    <col min="8461" max="8704" width="11.42578125" style="2"/>
    <col min="8705" max="8705" width="15" style="2" customWidth="1"/>
    <col min="8706" max="8707" width="13.42578125" style="2" customWidth="1"/>
    <col min="8708" max="8711" width="11.5703125" style="2" customWidth="1"/>
    <col min="8712" max="8712" width="10.85546875" style="2" customWidth="1"/>
    <col min="8713" max="8715" width="11.5703125" style="2" customWidth="1"/>
    <col min="8716" max="8716" width="10.85546875" style="2" customWidth="1"/>
    <col min="8717" max="8960" width="11.42578125" style="2"/>
    <col min="8961" max="8961" width="15" style="2" customWidth="1"/>
    <col min="8962" max="8963" width="13.42578125" style="2" customWidth="1"/>
    <col min="8964" max="8967" width="11.5703125" style="2" customWidth="1"/>
    <col min="8968" max="8968" width="10.85546875" style="2" customWidth="1"/>
    <col min="8969" max="8971" width="11.5703125" style="2" customWidth="1"/>
    <col min="8972" max="8972" width="10.85546875" style="2" customWidth="1"/>
    <col min="8973" max="9216" width="11.42578125" style="2"/>
    <col min="9217" max="9217" width="15" style="2" customWidth="1"/>
    <col min="9218" max="9219" width="13.42578125" style="2" customWidth="1"/>
    <col min="9220" max="9223" width="11.5703125" style="2" customWidth="1"/>
    <col min="9224" max="9224" width="10.85546875" style="2" customWidth="1"/>
    <col min="9225" max="9227" width="11.5703125" style="2" customWidth="1"/>
    <col min="9228" max="9228" width="10.85546875" style="2" customWidth="1"/>
    <col min="9229" max="9472" width="11.42578125" style="2"/>
    <col min="9473" max="9473" width="15" style="2" customWidth="1"/>
    <col min="9474" max="9475" width="13.42578125" style="2" customWidth="1"/>
    <col min="9476" max="9479" width="11.5703125" style="2" customWidth="1"/>
    <col min="9480" max="9480" width="10.85546875" style="2" customWidth="1"/>
    <col min="9481" max="9483" width="11.5703125" style="2" customWidth="1"/>
    <col min="9484" max="9484" width="10.85546875" style="2" customWidth="1"/>
    <col min="9485" max="9728" width="11.42578125" style="2"/>
    <col min="9729" max="9729" width="15" style="2" customWidth="1"/>
    <col min="9730" max="9731" width="13.42578125" style="2" customWidth="1"/>
    <col min="9732" max="9735" width="11.5703125" style="2" customWidth="1"/>
    <col min="9736" max="9736" width="10.85546875" style="2" customWidth="1"/>
    <col min="9737" max="9739" width="11.5703125" style="2" customWidth="1"/>
    <col min="9740" max="9740" width="10.85546875" style="2" customWidth="1"/>
    <col min="9741" max="9984" width="11.42578125" style="2"/>
    <col min="9985" max="9985" width="15" style="2" customWidth="1"/>
    <col min="9986" max="9987" width="13.42578125" style="2" customWidth="1"/>
    <col min="9988" max="9991" width="11.5703125" style="2" customWidth="1"/>
    <col min="9992" max="9992" width="10.85546875" style="2" customWidth="1"/>
    <col min="9993" max="9995" width="11.5703125" style="2" customWidth="1"/>
    <col min="9996" max="9996" width="10.85546875" style="2" customWidth="1"/>
    <col min="9997" max="10240" width="11.42578125" style="2"/>
    <col min="10241" max="10241" width="15" style="2" customWidth="1"/>
    <col min="10242" max="10243" width="13.42578125" style="2" customWidth="1"/>
    <col min="10244" max="10247" width="11.5703125" style="2" customWidth="1"/>
    <col min="10248" max="10248" width="10.85546875" style="2" customWidth="1"/>
    <col min="10249" max="10251" width="11.5703125" style="2" customWidth="1"/>
    <col min="10252" max="10252" width="10.85546875" style="2" customWidth="1"/>
    <col min="10253" max="10496" width="11.42578125" style="2"/>
    <col min="10497" max="10497" width="15" style="2" customWidth="1"/>
    <col min="10498" max="10499" width="13.42578125" style="2" customWidth="1"/>
    <col min="10500" max="10503" width="11.5703125" style="2" customWidth="1"/>
    <col min="10504" max="10504" width="10.85546875" style="2" customWidth="1"/>
    <col min="10505" max="10507" width="11.5703125" style="2" customWidth="1"/>
    <col min="10508" max="10508" width="10.85546875" style="2" customWidth="1"/>
    <col min="10509" max="10752" width="11.42578125" style="2"/>
    <col min="10753" max="10753" width="15" style="2" customWidth="1"/>
    <col min="10754" max="10755" width="13.42578125" style="2" customWidth="1"/>
    <col min="10756" max="10759" width="11.5703125" style="2" customWidth="1"/>
    <col min="10760" max="10760" width="10.85546875" style="2" customWidth="1"/>
    <col min="10761" max="10763" width="11.5703125" style="2" customWidth="1"/>
    <col min="10764" max="10764" width="10.85546875" style="2" customWidth="1"/>
    <col min="10765" max="11008" width="11.42578125" style="2"/>
    <col min="11009" max="11009" width="15" style="2" customWidth="1"/>
    <col min="11010" max="11011" width="13.42578125" style="2" customWidth="1"/>
    <col min="11012" max="11015" width="11.5703125" style="2" customWidth="1"/>
    <col min="11016" max="11016" width="10.85546875" style="2" customWidth="1"/>
    <col min="11017" max="11019" width="11.5703125" style="2" customWidth="1"/>
    <col min="11020" max="11020" width="10.85546875" style="2" customWidth="1"/>
    <col min="11021" max="11264" width="11.42578125" style="2"/>
    <col min="11265" max="11265" width="15" style="2" customWidth="1"/>
    <col min="11266" max="11267" width="13.42578125" style="2" customWidth="1"/>
    <col min="11268" max="11271" width="11.5703125" style="2" customWidth="1"/>
    <col min="11272" max="11272" width="10.85546875" style="2" customWidth="1"/>
    <col min="11273" max="11275" width="11.5703125" style="2" customWidth="1"/>
    <col min="11276" max="11276" width="10.85546875" style="2" customWidth="1"/>
    <col min="11277" max="11520" width="11.42578125" style="2"/>
    <col min="11521" max="11521" width="15" style="2" customWidth="1"/>
    <col min="11522" max="11523" width="13.42578125" style="2" customWidth="1"/>
    <col min="11524" max="11527" width="11.5703125" style="2" customWidth="1"/>
    <col min="11528" max="11528" width="10.85546875" style="2" customWidth="1"/>
    <col min="11529" max="11531" width="11.5703125" style="2" customWidth="1"/>
    <col min="11532" max="11532" width="10.85546875" style="2" customWidth="1"/>
    <col min="11533" max="11776" width="11.42578125" style="2"/>
    <col min="11777" max="11777" width="15" style="2" customWidth="1"/>
    <col min="11778" max="11779" width="13.42578125" style="2" customWidth="1"/>
    <col min="11780" max="11783" width="11.5703125" style="2" customWidth="1"/>
    <col min="11784" max="11784" width="10.85546875" style="2" customWidth="1"/>
    <col min="11785" max="11787" width="11.5703125" style="2" customWidth="1"/>
    <col min="11788" max="11788" width="10.85546875" style="2" customWidth="1"/>
    <col min="11789" max="12032" width="11.42578125" style="2"/>
    <col min="12033" max="12033" width="15" style="2" customWidth="1"/>
    <col min="12034" max="12035" width="13.42578125" style="2" customWidth="1"/>
    <col min="12036" max="12039" width="11.5703125" style="2" customWidth="1"/>
    <col min="12040" max="12040" width="10.85546875" style="2" customWidth="1"/>
    <col min="12041" max="12043" width="11.5703125" style="2" customWidth="1"/>
    <col min="12044" max="12044" width="10.85546875" style="2" customWidth="1"/>
    <col min="12045" max="12288" width="11.42578125" style="2"/>
    <col min="12289" max="12289" width="15" style="2" customWidth="1"/>
    <col min="12290" max="12291" width="13.42578125" style="2" customWidth="1"/>
    <col min="12292" max="12295" width="11.5703125" style="2" customWidth="1"/>
    <col min="12296" max="12296" width="10.85546875" style="2" customWidth="1"/>
    <col min="12297" max="12299" width="11.5703125" style="2" customWidth="1"/>
    <col min="12300" max="12300" width="10.85546875" style="2" customWidth="1"/>
    <col min="12301" max="12544" width="11.42578125" style="2"/>
    <col min="12545" max="12545" width="15" style="2" customWidth="1"/>
    <col min="12546" max="12547" width="13.42578125" style="2" customWidth="1"/>
    <col min="12548" max="12551" width="11.5703125" style="2" customWidth="1"/>
    <col min="12552" max="12552" width="10.85546875" style="2" customWidth="1"/>
    <col min="12553" max="12555" width="11.5703125" style="2" customWidth="1"/>
    <col min="12556" max="12556" width="10.85546875" style="2" customWidth="1"/>
    <col min="12557" max="12800" width="11.42578125" style="2"/>
    <col min="12801" max="12801" width="15" style="2" customWidth="1"/>
    <col min="12802" max="12803" width="13.42578125" style="2" customWidth="1"/>
    <col min="12804" max="12807" width="11.5703125" style="2" customWidth="1"/>
    <col min="12808" max="12808" width="10.85546875" style="2" customWidth="1"/>
    <col min="12809" max="12811" width="11.5703125" style="2" customWidth="1"/>
    <col min="12812" max="12812" width="10.85546875" style="2" customWidth="1"/>
    <col min="12813" max="13056" width="11.42578125" style="2"/>
    <col min="13057" max="13057" width="15" style="2" customWidth="1"/>
    <col min="13058" max="13059" width="13.42578125" style="2" customWidth="1"/>
    <col min="13060" max="13063" width="11.5703125" style="2" customWidth="1"/>
    <col min="13064" max="13064" width="10.85546875" style="2" customWidth="1"/>
    <col min="13065" max="13067" width="11.5703125" style="2" customWidth="1"/>
    <col min="13068" max="13068" width="10.85546875" style="2" customWidth="1"/>
    <col min="13069" max="13312" width="11.42578125" style="2"/>
    <col min="13313" max="13313" width="15" style="2" customWidth="1"/>
    <col min="13314" max="13315" width="13.42578125" style="2" customWidth="1"/>
    <col min="13316" max="13319" width="11.5703125" style="2" customWidth="1"/>
    <col min="13320" max="13320" width="10.85546875" style="2" customWidth="1"/>
    <col min="13321" max="13323" width="11.5703125" style="2" customWidth="1"/>
    <col min="13324" max="13324" width="10.85546875" style="2" customWidth="1"/>
    <col min="13325" max="13568" width="11.42578125" style="2"/>
    <col min="13569" max="13569" width="15" style="2" customWidth="1"/>
    <col min="13570" max="13571" width="13.42578125" style="2" customWidth="1"/>
    <col min="13572" max="13575" width="11.5703125" style="2" customWidth="1"/>
    <col min="13576" max="13576" width="10.85546875" style="2" customWidth="1"/>
    <col min="13577" max="13579" width="11.5703125" style="2" customWidth="1"/>
    <col min="13580" max="13580" width="10.85546875" style="2" customWidth="1"/>
    <col min="13581" max="13824" width="11.42578125" style="2"/>
    <col min="13825" max="13825" width="15" style="2" customWidth="1"/>
    <col min="13826" max="13827" width="13.42578125" style="2" customWidth="1"/>
    <col min="13828" max="13831" width="11.5703125" style="2" customWidth="1"/>
    <col min="13832" max="13832" width="10.85546875" style="2" customWidth="1"/>
    <col min="13833" max="13835" width="11.5703125" style="2" customWidth="1"/>
    <col min="13836" max="13836" width="10.85546875" style="2" customWidth="1"/>
    <col min="13837" max="14080" width="11.42578125" style="2"/>
    <col min="14081" max="14081" width="15" style="2" customWidth="1"/>
    <col min="14082" max="14083" width="13.42578125" style="2" customWidth="1"/>
    <col min="14084" max="14087" width="11.5703125" style="2" customWidth="1"/>
    <col min="14088" max="14088" width="10.85546875" style="2" customWidth="1"/>
    <col min="14089" max="14091" width="11.5703125" style="2" customWidth="1"/>
    <col min="14092" max="14092" width="10.85546875" style="2" customWidth="1"/>
    <col min="14093" max="14336" width="11.42578125" style="2"/>
    <col min="14337" max="14337" width="15" style="2" customWidth="1"/>
    <col min="14338" max="14339" width="13.42578125" style="2" customWidth="1"/>
    <col min="14340" max="14343" width="11.5703125" style="2" customWidth="1"/>
    <col min="14344" max="14344" width="10.85546875" style="2" customWidth="1"/>
    <col min="14345" max="14347" width="11.5703125" style="2" customWidth="1"/>
    <col min="14348" max="14348" width="10.85546875" style="2" customWidth="1"/>
    <col min="14349" max="14592" width="11.42578125" style="2"/>
    <col min="14593" max="14593" width="15" style="2" customWidth="1"/>
    <col min="14594" max="14595" width="13.42578125" style="2" customWidth="1"/>
    <col min="14596" max="14599" width="11.5703125" style="2" customWidth="1"/>
    <col min="14600" max="14600" width="10.85546875" style="2" customWidth="1"/>
    <col min="14601" max="14603" width="11.5703125" style="2" customWidth="1"/>
    <col min="14604" max="14604" width="10.85546875" style="2" customWidth="1"/>
    <col min="14605" max="14848" width="11.42578125" style="2"/>
    <col min="14849" max="14849" width="15" style="2" customWidth="1"/>
    <col min="14850" max="14851" width="13.42578125" style="2" customWidth="1"/>
    <col min="14852" max="14855" width="11.5703125" style="2" customWidth="1"/>
    <col min="14856" max="14856" width="10.85546875" style="2" customWidth="1"/>
    <col min="14857" max="14859" width="11.5703125" style="2" customWidth="1"/>
    <col min="14860" max="14860" width="10.85546875" style="2" customWidth="1"/>
    <col min="14861" max="15104" width="11.42578125" style="2"/>
    <col min="15105" max="15105" width="15" style="2" customWidth="1"/>
    <col min="15106" max="15107" width="13.42578125" style="2" customWidth="1"/>
    <col min="15108" max="15111" width="11.5703125" style="2" customWidth="1"/>
    <col min="15112" max="15112" width="10.85546875" style="2" customWidth="1"/>
    <col min="15113" max="15115" width="11.5703125" style="2" customWidth="1"/>
    <col min="15116" max="15116" width="10.85546875" style="2" customWidth="1"/>
    <col min="15117" max="15360" width="11.42578125" style="2"/>
    <col min="15361" max="15361" width="15" style="2" customWidth="1"/>
    <col min="15362" max="15363" width="13.42578125" style="2" customWidth="1"/>
    <col min="15364" max="15367" width="11.5703125" style="2" customWidth="1"/>
    <col min="15368" max="15368" width="10.85546875" style="2" customWidth="1"/>
    <col min="15369" max="15371" width="11.5703125" style="2" customWidth="1"/>
    <col min="15372" max="15372" width="10.85546875" style="2" customWidth="1"/>
    <col min="15373" max="15616" width="11.42578125" style="2"/>
    <col min="15617" max="15617" width="15" style="2" customWidth="1"/>
    <col min="15618" max="15619" width="13.42578125" style="2" customWidth="1"/>
    <col min="15620" max="15623" width="11.5703125" style="2" customWidth="1"/>
    <col min="15624" max="15624" width="10.85546875" style="2" customWidth="1"/>
    <col min="15625" max="15627" width="11.5703125" style="2" customWidth="1"/>
    <col min="15628" max="15628" width="10.85546875" style="2" customWidth="1"/>
    <col min="15629" max="15872" width="11.42578125" style="2"/>
    <col min="15873" max="15873" width="15" style="2" customWidth="1"/>
    <col min="15874" max="15875" width="13.42578125" style="2" customWidth="1"/>
    <col min="15876" max="15879" width="11.5703125" style="2" customWidth="1"/>
    <col min="15880" max="15880" width="10.85546875" style="2" customWidth="1"/>
    <col min="15881" max="15883" width="11.5703125" style="2" customWidth="1"/>
    <col min="15884" max="15884" width="10.85546875" style="2" customWidth="1"/>
    <col min="15885" max="16128" width="11.42578125" style="2"/>
    <col min="16129" max="16129" width="15" style="2" customWidth="1"/>
    <col min="16130" max="16131" width="13.42578125" style="2" customWidth="1"/>
    <col min="16132" max="16135" width="11.5703125" style="2" customWidth="1"/>
    <col min="16136" max="16136" width="10.85546875" style="2" customWidth="1"/>
    <col min="16137" max="16139" width="11.5703125" style="2" customWidth="1"/>
    <col min="16140" max="16140" width="10.85546875" style="2" customWidth="1"/>
    <col min="16141" max="16384" width="11.42578125" style="2"/>
  </cols>
  <sheetData>
    <row r="1" spans="1:15" ht="45.75" customHeight="1">
      <c r="A1" s="1" t="s">
        <v>40</v>
      </c>
    </row>
    <row r="2" spans="1:15" ht="31.5" customHeight="1" thickBot="1"/>
    <row r="3" spans="1:15" ht="33" customHeight="1">
      <c r="A3" s="320">
        <v>2012</v>
      </c>
      <c r="B3" s="321" t="s">
        <v>41</v>
      </c>
      <c r="C3" s="323" t="s">
        <v>42</v>
      </c>
      <c r="D3" s="113" t="s">
        <v>5</v>
      </c>
      <c r="E3" s="325" t="s">
        <v>6</v>
      </c>
      <c r="F3" s="326"/>
      <c r="G3" s="326"/>
      <c r="H3" s="327"/>
      <c r="I3" s="325" t="s">
        <v>7</v>
      </c>
      <c r="J3" s="326"/>
      <c r="K3" s="326"/>
      <c r="L3" s="327"/>
    </row>
    <row r="4" spans="1:15" ht="45.75" thickBot="1">
      <c r="A4" s="318"/>
      <c r="B4" s="322"/>
      <c r="C4" s="324"/>
      <c r="D4" s="114" t="s">
        <v>43</v>
      </c>
      <c r="E4" s="115" t="s">
        <v>44</v>
      </c>
      <c r="F4" s="116" t="s">
        <v>45</v>
      </c>
      <c r="G4" s="116" t="s">
        <v>46</v>
      </c>
      <c r="H4" s="117" t="s">
        <v>47</v>
      </c>
      <c r="I4" s="115" t="s">
        <v>44</v>
      </c>
      <c r="J4" s="116" t="s">
        <v>48</v>
      </c>
      <c r="K4" s="116" t="s">
        <v>46</v>
      </c>
      <c r="L4" s="117" t="s">
        <v>47</v>
      </c>
    </row>
    <row r="5" spans="1:15" ht="20.25" customHeight="1">
      <c r="A5" s="25" t="s">
        <v>26</v>
      </c>
      <c r="B5" s="30">
        <f>'[1]Récap. '!F5</f>
        <v>628415</v>
      </c>
      <c r="C5" s="118">
        <f>'[1]Récap. '!G5/60</f>
        <v>1526</v>
      </c>
      <c r="D5" s="119">
        <f>'[1]Récap. '!H5/1000</f>
        <v>3.5459080000000007</v>
      </c>
      <c r="E5" s="120">
        <f>'[1]Récap. '!L5/1000</f>
        <v>125.660275</v>
      </c>
      <c r="F5" s="36">
        <f>'[1]Récap. '!N5/1000</f>
        <v>13.581291000000004</v>
      </c>
      <c r="G5" s="36">
        <f t="shared" ref="G5:G16" si="0">E5-F5</f>
        <v>112.07898399999999</v>
      </c>
      <c r="H5" s="34">
        <f>G5/E5*100</f>
        <v>89.192056916953263</v>
      </c>
      <c r="I5" s="120">
        <f>'[1]Récap. '!V5/1000</f>
        <v>1.5559386400000006</v>
      </c>
      <c r="J5" s="36">
        <f>'[1]Récap. '!X5/1000</f>
        <v>0.21340092000000005</v>
      </c>
      <c r="K5" s="36">
        <f t="shared" ref="K5:K16" si="1">I5-J5</f>
        <v>1.3425377200000006</v>
      </c>
      <c r="L5" s="34">
        <f>K5/I5*100</f>
        <v>86.284747064318694</v>
      </c>
      <c r="N5" s="121"/>
      <c r="O5" s="4"/>
    </row>
    <row r="6" spans="1:15" ht="20.25" customHeight="1">
      <c r="A6" s="42" t="s">
        <v>27</v>
      </c>
      <c r="B6" s="46">
        <f>'[2]Récap. '!F6</f>
        <v>322365</v>
      </c>
      <c r="C6" s="122">
        <f>'[2]Récap. '!G6/60</f>
        <v>0</v>
      </c>
      <c r="D6" s="123">
        <f>'[2]Récap. '!H6/1000</f>
        <v>1.9496850000000003</v>
      </c>
      <c r="E6" s="124">
        <f>'[2]Récap. '!L6/1000</f>
        <v>115.35196000000001</v>
      </c>
      <c r="F6" s="51">
        <f>'[2]Récap. '!N6/1000</f>
        <v>10.51782</v>
      </c>
      <c r="G6" s="65">
        <f t="shared" si="0"/>
        <v>104.83414</v>
      </c>
      <c r="H6" s="49">
        <f t="shared" ref="H6:H16" si="2">G6/E6*100</f>
        <v>90.881975477486463</v>
      </c>
      <c r="I6" s="124">
        <f>'[2]Récap. '!V6/1000</f>
        <v>1.4924957699999999</v>
      </c>
      <c r="J6" s="51">
        <f>'[2]Récap. '!X6/1000</f>
        <v>0.16814862000000005</v>
      </c>
      <c r="K6" s="51">
        <f t="shared" si="1"/>
        <v>1.3243471499999999</v>
      </c>
      <c r="L6" s="49">
        <f t="shared" ref="L6:L16" si="3">K6/I6*100</f>
        <v>88.733728873482846</v>
      </c>
      <c r="N6" s="121"/>
      <c r="O6" s="4"/>
    </row>
    <row r="7" spans="1:15" ht="20.25" customHeight="1">
      <c r="A7" s="42" t="s">
        <v>28</v>
      </c>
      <c r="B7" s="46">
        <f>'[3]Récap. '!F7</f>
        <v>285848</v>
      </c>
      <c r="C7" s="122">
        <f>'[3]Récap. '!G7/60</f>
        <v>0</v>
      </c>
      <c r="D7" s="123">
        <f>'[3]Récap. '!H7/1000</f>
        <v>2.2975265</v>
      </c>
      <c r="E7" s="124">
        <f>'[3]Récap. '!L7/1000</f>
        <v>124.53419700000002</v>
      </c>
      <c r="F7" s="51">
        <f>'[3]Récap. '!N7/1000</f>
        <v>10.005892999999999</v>
      </c>
      <c r="G7" s="51">
        <f t="shared" si="0"/>
        <v>114.52830400000002</v>
      </c>
      <c r="H7" s="49">
        <f t="shared" si="2"/>
        <v>91.965345069033532</v>
      </c>
      <c r="I7" s="124">
        <f>'[3]Récap. '!V7/1000</f>
        <v>1.6292734800000004</v>
      </c>
      <c r="J7" s="51">
        <f>'[3]Récap. '!X7/1000</f>
        <v>0.14359661000000001</v>
      </c>
      <c r="K7" s="51">
        <f t="shared" si="1"/>
        <v>1.4856768700000003</v>
      </c>
      <c r="L7" s="49">
        <f t="shared" si="3"/>
        <v>91.186463674594393</v>
      </c>
      <c r="N7" s="121"/>
      <c r="O7" s="4"/>
    </row>
    <row r="8" spans="1:15" ht="20.25" customHeight="1">
      <c r="A8" s="42" t="s">
        <v>29</v>
      </c>
      <c r="B8" s="46">
        <f>'[4]Récap. '!F8</f>
        <v>380509</v>
      </c>
      <c r="C8" s="122">
        <f>'[4]Récap. '!G8/60</f>
        <v>49</v>
      </c>
      <c r="D8" s="123">
        <f>'[4]Récap. '!H8/1000</f>
        <v>2.851355499999999</v>
      </c>
      <c r="E8" s="124">
        <f>'[4]Récap. '!L8/1000</f>
        <v>114.14196399999999</v>
      </c>
      <c r="F8" s="51">
        <f>'[4]Récap. '!N8/1000</f>
        <v>10.422313999999998</v>
      </c>
      <c r="G8" s="51">
        <f t="shared" si="0"/>
        <v>103.71964999999999</v>
      </c>
      <c r="H8" s="49">
        <f t="shared" si="2"/>
        <v>90.868990128818879</v>
      </c>
      <c r="I8" s="124">
        <f>'[4]Récap. '!V8/1000</f>
        <v>1.6027107599999995</v>
      </c>
      <c r="J8" s="51">
        <f>'[4]Récap. '!X8/1000</f>
        <v>0.13749150999999998</v>
      </c>
      <c r="K8" s="51">
        <f t="shared" si="1"/>
        <v>1.4652192499999994</v>
      </c>
      <c r="L8" s="49">
        <f t="shared" si="3"/>
        <v>91.421314847851903</v>
      </c>
      <c r="N8" s="125"/>
      <c r="O8" s="4"/>
    </row>
    <row r="9" spans="1:15" ht="20.25" customHeight="1">
      <c r="A9" s="42" t="s">
        <v>30</v>
      </c>
      <c r="B9" s="46">
        <f>'[5]Récap. '!F9</f>
        <v>330838</v>
      </c>
      <c r="C9" s="122">
        <f>'[5]Récap. '!G9/60</f>
        <v>76.5</v>
      </c>
      <c r="D9" s="123">
        <f>'[5]Récap. '!H9/1000</f>
        <v>2.3779095000000008</v>
      </c>
      <c r="E9" s="124">
        <f>'[5]Récap. '!L9/1000</f>
        <v>122.114963</v>
      </c>
      <c r="F9" s="51">
        <f>'[5]Récap. '!N9/1000</f>
        <v>9.2206150000000004</v>
      </c>
      <c r="G9" s="51">
        <f t="shared" si="0"/>
        <v>112.89434800000001</v>
      </c>
      <c r="H9" s="49">
        <f t="shared" si="2"/>
        <v>92.449234087717826</v>
      </c>
      <c r="I9" s="124">
        <f>'[5]Récap. '!V9/1000</f>
        <v>1.6995665799999995</v>
      </c>
      <c r="J9" s="51">
        <f>'[5]Récap. '!X9/1000</f>
        <v>0.14778684</v>
      </c>
      <c r="K9" s="51">
        <f t="shared" si="1"/>
        <v>1.5517797399999995</v>
      </c>
      <c r="L9" s="49">
        <f t="shared" si="3"/>
        <v>91.304439511866605</v>
      </c>
      <c r="N9" s="121"/>
      <c r="O9" s="4"/>
    </row>
    <row r="10" spans="1:15" ht="20.25" customHeight="1">
      <c r="A10" s="42" t="s">
        <v>31</v>
      </c>
      <c r="B10" s="46">
        <f>'[6]Récap. '!F10</f>
        <v>319369</v>
      </c>
      <c r="C10" s="122">
        <f>'[6]Récap. '!G10/60</f>
        <v>143.5</v>
      </c>
      <c r="D10" s="123">
        <f>'[6]Récap. '!H10/1000</f>
        <v>2.510869</v>
      </c>
      <c r="E10" s="124">
        <f>'[6]Récap. '!L10/1000</f>
        <v>121.37239099999998</v>
      </c>
      <c r="F10" s="51">
        <f>'[6]Récap. '!N10/1000</f>
        <v>9.6124739999999989</v>
      </c>
      <c r="G10" s="51">
        <f t="shared" si="0"/>
        <v>111.75991699999997</v>
      </c>
      <c r="H10" s="49">
        <f t="shared" si="2"/>
        <v>92.080180738962284</v>
      </c>
      <c r="I10" s="124">
        <f>'[6]Récap. '!V10/1000</f>
        <v>1.5442013400000001</v>
      </c>
      <c r="J10" s="51">
        <f>'[6]Récap. '!X10/1000</f>
        <v>0.17740830000000002</v>
      </c>
      <c r="K10" s="51">
        <f t="shared" si="1"/>
        <v>1.3667930400000001</v>
      </c>
      <c r="L10" s="49">
        <f t="shared" si="3"/>
        <v>88.51132327083721</v>
      </c>
      <c r="N10" s="121"/>
      <c r="O10" s="4"/>
    </row>
    <row r="11" spans="1:15" ht="20.25" customHeight="1">
      <c r="A11" s="42" t="s">
        <v>32</v>
      </c>
      <c r="B11" s="46">
        <f>'[7]Récap. '!F11</f>
        <v>312344</v>
      </c>
      <c r="C11" s="122">
        <f>'[7]Récap. '!G11/60</f>
        <v>125.5</v>
      </c>
      <c r="D11" s="123">
        <f>'[7]Récap. '!H11/1000</f>
        <v>2.8069625000000009</v>
      </c>
      <c r="E11" s="124">
        <f>'[7]Récap. '!L11/1000</f>
        <v>99.626005000000021</v>
      </c>
      <c r="F11" s="51">
        <f>'[7]Récap. '!N11/1000</f>
        <v>8.6234219999999997</v>
      </c>
      <c r="G11" s="51">
        <f t="shared" si="0"/>
        <v>91.002583000000016</v>
      </c>
      <c r="H11" s="49">
        <f t="shared" si="2"/>
        <v>91.344205762340863</v>
      </c>
      <c r="I11" s="124">
        <f>'[7]Récap. '!V11/1000</f>
        <v>1.3746960199999998</v>
      </c>
      <c r="J11" s="51">
        <f>'[7]Récap. '!X11/1000</f>
        <v>0.13577439000000002</v>
      </c>
      <c r="K11" s="51">
        <f t="shared" si="1"/>
        <v>1.2389216299999997</v>
      </c>
      <c r="L11" s="49">
        <f t="shared" si="3"/>
        <v>90.123315407576428</v>
      </c>
      <c r="N11" s="126"/>
      <c r="O11" s="4"/>
    </row>
    <row r="12" spans="1:15" ht="20.25" customHeight="1">
      <c r="A12" s="42" t="s">
        <v>33</v>
      </c>
      <c r="B12" s="46">
        <f>'[8]Récap. '!F12</f>
        <v>306321</v>
      </c>
      <c r="C12" s="122">
        <f>'[8]Récap. '!G12/60</f>
        <v>298.5</v>
      </c>
      <c r="D12" s="123">
        <f>'[8]Récap. '!H12/1000</f>
        <v>2.6217115</v>
      </c>
      <c r="E12" s="124">
        <f>'[8]Récap. '!L12/1000</f>
        <v>116.39829399999999</v>
      </c>
      <c r="F12" s="51">
        <f>'[8]Récap. '!N12/1000</f>
        <v>8.0456389999999995</v>
      </c>
      <c r="G12" s="51">
        <f t="shared" si="0"/>
        <v>108.352655</v>
      </c>
      <c r="H12" s="49">
        <f t="shared" si="2"/>
        <v>93.087837696315376</v>
      </c>
      <c r="I12" s="124">
        <f>'[8]Récap. '!V12/1000</f>
        <v>1.56013508</v>
      </c>
      <c r="J12" s="51">
        <f>'[8]Récap. '!X12/1000</f>
        <v>8.8145809999999977E-2</v>
      </c>
      <c r="K12" s="51">
        <f t="shared" si="1"/>
        <v>1.4719892700000001</v>
      </c>
      <c r="L12" s="49">
        <f t="shared" si="3"/>
        <v>94.350116786041383</v>
      </c>
      <c r="N12" s="121"/>
      <c r="O12" s="4"/>
    </row>
    <row r="13" spans="1:15" ht="20.25" customHeight="1">
      <c r="A13" s="42" t="s">
        <v>34</v>
      </c>
      <c r="B13" s="46">
        <f>'[9]Récap. '!F13</f>
        <v>316929</v>
      </c>
      <c r="C13" s="122">
        <f>'[9]Récap. '!G13/60</f>
        <v>250</v>
      </c>
      <c r="D13" s="123">
        <f>'[9]Récap. '!H13/1000</f>
        <v>2.1217935000000008</v>
      </c>
      <c r="E13" s="124">
        <f>'[9]Récap. '!L13/1000</f>
        <v>121.82666199999998</v>
      </c>
      <c r="F13" s="51">
        <f>'[9]Récap. '!N13/1000</f>
        <v>8.5899839999999976</v>
      </c>
      <c r="G13" s="51">
        <f t="shared" si="0"/>
        <v>113.23667799999998</v>
      </c>
      <c r="H13" s="49">
        <f t="shared" si="2"/>
        <v>92.94901144053344</v>
      </c>
      <c r="I13" s="124">
        <f>'[9]Récap. '!V13/1000</f>
        <v>1.6208635800000002</v>
      </c>
      <c r="J13" s="51">
        <f>'[9]Récap. '!X13/1000</f>
        <v>0.12500807999999999</v>
      </c>
      <c r="K13" s="51">
        <f t="shared" si="1"/>
        <v>1.4958555000000002</v>
      </c>
      <c r="L13" s="49">
        <f t="shared" si="3"/>
        <v>92.287563151983463</v>
      </c>
      <c r="N13" s="121"/>
      <c r="O13" s="4"/>
    </row>
    <row r="14" spans="1:15" ht="20.25" customHeight="1">
      <c r="A14" s="42" t="s">
        <v>35</v>
      </c>
      <c r="B14" s="46">
        <f>'[10]Récap. '!F14</f>
        <v>361834</v>
      </c>
      <c r="C14" s="122">
        <f>'[10]Récap. '!G14/60</f>
        <v>232.5</v>
      </c>
      <c r="D14" s="123">
        <f>'[10]Récap. '!H14/1000</f>
        <v>2.6472474999999998</v>
      </c>
      <c r="E14" s="124">
        <f>'[10]Récap. '!L14/1000</f>
        <v>120.12591700000003</v>
      </c>
      <c r="F14" s="51">
        <f>'[10]Récap. '!N14/1000</f>
        <v>9.6430019999999992</v>
      </c>
      <c r="G14" s="51">
        <f t="shared" si="0"/>
        <v>110.48291500000003</v>
      </c>
      <c r="H14" s="49">
        <f t="shared" si="2"/>
        <v>91.972588230065298</v>
      </c>
      <c r="I14" s="124">
        <f>'[10]Récap. '!V14/1000</f>
        <v>1.5287464999999998</v>
      </c>
      <c r="J14" s="51">
        <f>'[10]Récap. '!X14/1000</f>
        <v>0.11775099</v>
      </c>
      <c r="K14" s="51">
        <f t="shared" si="1"/>
        <v>1.4109955099999998</v>
      </c>
      <c r="L14" s="49">
        <f t="shared" si="3"/>
        <v>92.297546388495405</v>
      </c>
      <c r="N14" s="121"/>
      <c r="O14" s="4"/>
    </row>
    <row r="15" spans="1:15" ht="20.25" customHeight="1">
      <c r="A15" s="42" t="s">
        <v>36</v>
      </c>
      <c r="B15" s="46"/>
      <c r="C15" s="122"/>
      <c r="D15" s="123"/>
      <c r="E15" s="124"/>
      <c r="F15" s="51"/>
      <c r="G15" s="51">
        <f t="shared" si="0"/>
        <v>0</v>
      </c>
      <c r="H15" s="49" t="e">
        <f t="shared" si="2"/>
        <v>#DIV/0!</v>
      </c>
      <c r="I15" s="124"/>
      <c r="J15" s="51"/>
      <c r="K15" s="51">
        <f t="shared" si="1"/>
        <v>0</v>
      </c>
      <c r="L15" s="49" t="e">
        <f t="shared" si="3"/>
        <v>#DIV/0!</v>
      </c>
      <c r="N15" s="121"/>
      <c r="O15" s="4"/>
    </row>
    <row r="16" spans="1:15" ht="20.25" customHeight="1" thickBot="1">
      <c r="A16" s="55" t="s">
        <v>37</v>
      </c>
      <c r="B16" s="46"/>
      <c r="C16" s="122"/>
      <c r="D16" s="123"/>
      <c r="E16" s="124"/>
      <c r="F16" s="51"/>
      <c r="G16" s="51">
        <f t="shared" si="0"/>
        <v>0</v>
      </c>
      <c r="H16" s="127" t="e">
        <f t="shared" si="2"/>
        <v>#DIV/0!</v>
      </c>
      <c r="I16" s="124"/>
      <c r="J16" s="51"/>
      <c r="K16" s="51">
        <f t="shared" si="1"/>
        <v>0</v>
      </c>
      <c r="L16" s="63" t="e">
        <f t="shared" si="3"/>
        <v>#DIV/0!</v>
      </c>
      <c r="N16" s="121"/>
      <c r="O16" s="4"/>
    </row>
    <row r="17" spans="1:12" ht="22.5" customHeight="1" thickBot="1">
      <c r="A17" s="69" t="s">
        <v>38</v>
      </c>
      <c r="B17" s="71">
        <f t="shared" ref="B17:G17" si="4">SUM(B5:B16)</f>
        <v>3564772</v>
      </c>
      <c r="C17" s="128">
        <f>SUM(C5:C16)</f>
        <v>2701.5</v>
      </c>
      <c r="D17" s="129">
        <f t="shared" si="4"/>
        <v>25.730968500000003</v>
      </c>
      <c r="E17" s="82">
        <f t="shared" si="4"/>
        <v>1181.152628</v>
      </c>
      <c r="F17" s="79">
        <f t="shared" si="4"/>
        <v>98.262453999999991</v>
      </c>
      <c r="G17" s="79">
        <f t="shared" si="4"/>
        <v>1082.8901739999999</v>
      </c>
      <c r="H17" s="130"/>
      <c r="I17" s="82">
        <f>SUM(I5:I16)</f>
        <v>15.60862775</v>
      </c>
      <c r="J17" s="79">
        <f>SUM(J5:J16)</f>
        <v>1.4545120699999998</v>
      </c>
      <c r="K17" s="79">
        <f>SUM(K5:K16)</f>
        <v>14.15411568</v>
      </c>
      <c r="L17" s="131"/>
    </row>
    <row r="18" spans="1:12" ht="22.5" customHeight="1" thickBot="1">
      <c r="A18" s="86" t="s">
        <v>49</v>
      </c>
      <c r="B18" s="88">
        <f>AVERAGE(B5:B16)</f>
        <v>356477.2</v>
      </c>
      <c r="C18" s="132">
        <f>AVERAGE(C5:C16)</f>
        <v>270.14999999999998</v>
      </c>
      <c r="D18" s="133">
        <f t="shared" ref="D18:J18" si="5">AVERAGE(D5:D16)</f>
        <v>2.5730968500000002</v>
      </c>
      <c r="E18" s="99">
        <f t="shared" si="5"/>
        <v>118.11526280000001</v>
      </c>
      <c r="F18" s="96">
        <f t="shared" si="5"/>
        <v>9.8262453999999995</v>
      </c>
      <c r="G18" s="96">
        <f>AVERAGE(G5:G14)</f>
        <v>108.28901739999999</v>
      </c>
      <c r="H18" s="134">
        <f>AVERAGE(H5:H14)</f>
        <v>91.679142554822732</v>
      </c>
      <c r="I18" s="99">
        <f t="shared" si="5"/>
        <v>1.5608627749999999</v>
      </c>
      <c r="J18" s="96">
        <f t="shared" si="5"/>
        <v>0.14545120699999997</v>
      </c>
      <c r="K18" s="96">
        <f>AVERAGE(K5:K14)</f>
        <v>1.4154115680000001</v>
      </c>
      <c r="L18" s="134">
        <f>AVERAGE(L5:L14)</f>
        <v>90.650055897704846</v>
      </c>
    </row>
    <row r="19" spans="1:12" ht="22.5" customHeight="1" thickBot="1">
      <c r="A19" s="135"/>
      <c r="B19" s="136"/>
      <c r="C19" s="137"/>
      <c r="D19" s="95"/>
      <c r="E19" s="95"/>
      <c r="F19" s="95"/>
      <c r="G19" s="138"/>
      <c r="H19" s="138"/>
      <c r="I19" s="95"/>
      <c r="J19" s="95"/>
      <c r="K19" s="138"/>
      <c r="L19" s="138"/>
    </row>
    <row r="20" spans="1:12" ht="35.25" customHeight="1" thickBot="1">
      <c r="A20" s="139"/>
      <c r="B20" s="137"/>
      <c r="C20" s="140"/>
      <c r="D20" s="141" t="s">
        <v>50</v>
      </c>
      <c r="E20" s="142" t="s">
        <v>51</v>
      </c>
      <c r="F20" s="143" t="s">
        <v>52</v>
      </c>
      <c r="G20" s="144"/>
      <c r="H20" s="145"/>
      <c r="I20" s="142" t="s">
        <v>53</v>
      </c>
      <c r="J20" s="143" t="s">
        <v>54</v>
      </c>
      <c r="K20" s="144"/>
      <c r="L20" s="146"/>
    </row>
    <row r="21" spans="1:12" ht="22.5" customHeight="1" thickBot="1">
      <c r="A21" s="147" t="s">
        <v>55</v>
      </c>
      <c r="B21" s="148"/>
      <c r="C21" s="149"/>
      <c r="D21" s="150">
        <f>'[10]Récap. '!J18</f>
        <v>7.3827822145086115</v>
      </c>
      <c r="E21" s="151">
        <f>'[10]Récap. '!R18</f>
        <v>345.79173773224227</v>
      </c>
      <c r="F21" s="152">
        <f>'[10]Récap. '!S18</f>
        <v>28.223082013110609</v>
      </c>
      <c r="G21" s="153"/>
      <c r="H21" s="149"/>
      <c r="I21" s="154">
        <f>'[10]Récap. '!AB18</f>
        <v>4.5823568798307068</v>
      </c>
      <c r="J21" s="155">
        <f>'[10]Récap. '!AC18</f>
        <v>0.41694002412568826</v>
      </c>
      <c r="K21" s="153"/>
      <c r="L21" s="153"/>
    </row>
    <row r="22" spans="1:12" ht="22.5" customHeight="1">
      <c r="A22" s="135"/>
      <c r="B22" s="109"/>
      <c r="C22" s="109"/>
      <c r="H22" s="109"/>
      <c r="L22" s="109"/>
    </row>
    <row r="23" spans="1:12" ht="15">
      <c r="C23" s="125"/>
    </row>
  </sheetData>
  <mergeCells count="5">
    <mergeCell ref="A3:A4"/>
    <mergeCell ref="B3:B4"/>
    <mergeCell ref="C3:C4"/>
    <mergeCell ref="E3:H3"/>
    <mergeCell ref="I3:L3"/>
  </mergeCells>
  <pageMargins left="0.15748031496062992" right="0.15748031496062992" top="0.71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>
      <selection sqref="A1:B1"/>
    </sheetView>
  </sheetViews>
  <sheetFormatPr baseColWidth="10" defaultRowHeight="12.75"/>
  <cols>
    <col min="1" max="2" width="6.7109375" style="2" customWidth="1"/>
    <col min="3" max="6" width="7.7109375" style="2" customWidth="1"/>
    <col min="7" max="7" width="9.285156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18" width="7.7109375" style="3" customWidth="1"/>
    <col min="19" max="22" width="7.7109375" style="2" customWidth="1"/>
    <col min="23" max="25" width="9.28515625" style="2" customWidth="1"/>
    <col min="26" max="29" width="7.7109375" style="2" customWidth="1"/>
    <col min="30" max="30" width="32.28515625" style="2" customWidth="1"/>
    <col min="31" max="32" width="6.7109375" style="2" customWidth="1"/>
    <col min="33" max="36" width="11.42578125" style="2"/>
    <col min="37" max="37" width="9.28515625" style="2" customWidth="1"/>
    <col min="38" max="256" width="11.42578125" style="2"/>
    <col min="257" max="285" width="9.7109375" style="2" customWidth="1"/>
    <col min="286" max="286" width="27.140625" style="2" customWidth="1"/>
    <col min="287" max="512" width="11.42578125" style="2"/>
    <col min="513" max="541" width="9.7109375" style="2" customWidth="1"/>
    <col min="542" max="542" width="27.140625" style="2" customWidth="1"/>
    <col min="543" max="768" width="11.42578125" style="2"/>
    <col min="769" max="797" width="9.7109375" style="2" customWidth="1"/>
    <col min="798" max="798" width="27.140625" style="2" customWidth="1"/>
    <col min="799" max="1024" width="11.42578125" style="2"/>
    <col min="1025" max="1053" width="9.7109375" style="2" customWidth="1"/>
    <col min="1054" max="1054" width="27.140625" style="2" customWidth="1"/>
    <col min="1055" max="1280" width="11.42578125" style="2"/>
    <col min="1281" max="1309" width="9.7109375" style="2" customWidth="1"/>
    <col min="1310" max="1310" width="27.140625" style="2" customWidth="1"/>
    <col min="1311" max="1536" width="11.42578125" style="2"/>
    <col min="1537" max="1565" width="9.7109375" style="2" customWidth="1"/>
    <col min="1566" max="1566" width="27.140625" style="2" customWidth="1"/>
    <col min="1567" max="1792" width="11.42578125" style="2"/>
    <col min="1793" max="1821" width="9.7109375" style="2" customWidth="1"/>
    <col min="1822" max="1822" width="27.140625" style="2" customWidth="1"/>
    <col min="1823" max="2048" width="11.42578125" style="2"/>
    <col min="2049" max="2077" width="9.7109375" style="2" customWidth="1"/>
    <col min="2078" max="2078" width="27.140625" style="2" customWidth="1"/>
    <col min="2079" max="2304" width="11.42578125" style="2"/>
    <col min="2305" max="2333" width="9.7109375" style="2" customWidth="1"/>
    <col min="2334" max="2334" width="27.140625" style="2" customWidth="1"/>
    <col min="2335" max="2560" width="11.42578125" style="2"/>
    <col min="2561" max="2589" width="9.7109375" style="2" customWidth="1"/>
    <col min="2590" max="2590" width="27.140625" style="2" customWidth="1"/>
    <col min="2591" max="2816" width="11.42578125" style="2"/>
    <col min="2817" max="2845" width="9.7109375" style="2" customWidth="1"/>
    <col min="2846" max="2846" width="27.140625" style="2" customWidth="1"/>
    <col min="2847" max="3072" width="11.42578125" style="2"/>
    <col min="3073" max="3101" width="9.7109375" style="2" customWidth="1"/>
    <col min="3102" max="3102" width="27.140625" style="2" customWidth="1"/>
    <col min="3103" max="3328" width="11.42578125" style="2"/>
    <col min="3329" max="3357" width="9.7109375" style="2" customWidth="1"/>
    <col min="3358" max="3358" width="27.140625" style="2" customWidth="1"/>
    <col min="3359" max="3584" width="11.42578125" style="2"/>
    <col min="3585" max="3613" width="9.7109375" style="2" customWidth="1"/>
    <col min="3614" max="3614" width="27.140625" style="2" customWidth="1"/>
    <col min="3615" max="3840" width="11.42578125" style="2"/>
    <col min="3841" max="3869" width="9.7109375" style="2" customWidth="1"/>
    <col min="3870" max="3870" width="27.140625" style="2" customWidth="1"/>
    <col min="3871" max="4096" width="11.42578125" style="2"/>
    <col min="4097" max="4125" width="9.7109375" style="2" customWidth="1"/>
    <col min="4126" max="4126" width="27.140625" style="2" customWidth="1"/>
    <col min="4127" max="4352" width="11.42578125" style="2"/>
    <col min="4353" max="4381" width="9.7109375" style="2" customWidth="1"/>
    <col min="4382" max="4382" width="27.140625" style="2" customWidth="1"/>
    <col min="4383" max="4608" width="11.42578125" style="2"/>
    <col min="4609" max="4637" width="9.7109375" style="2" customWidth="1"/>
    <col min="4638" max="4638" width="27.140625" style="2" customWidth="1"/>
    <col min="4639" max="4864" width="11.42578125" style="2"/>
    <col min="4865" max="4893" width="9.7109375" style="2" customWidth="1"/>
    <col min="4894" max="4894" width="27.140625" style="2" customWidth="1"/>
    <col min="4895" max="5120" width="11.42578125" style="2"/>
    <col min="5121" max="5149" width="9.7109375" style="2" customWidth="1"/>
    <col min="5150" max="5150" width="27.140625" style="2" customWidth="1"/>
    <col min="5151" max="5376" width="11.42578125" style="2"/>
    <col min="5377" max="5405" width="9.7109375" style="2" customWidth="1"/>
    <col min="5406" max="5406" width="27.140625" style="2" customWidth="1"/>
    <col min="5407" max="5632" width="11.42578125" style="2"/>
    <col min="5633" max="5661" width="9.7109375" style="2" customWidth="1"/>
    <col min="5662" max="5662" width="27.140625" style="2" customWidth="1"/>
    <col min="5663" max="5888" width="11.42578125" style="2"/>
    <col min="5889" max="5917" width="9.7109375" style="2" customWidth="1"/>
    <col min="5918" max="5918" width="27.140625" style="2" customWidth="1"/>
    <col min="5919" max="6144" width="11.42578125" style="2"/>
    <col min="6145" max="6173" width="9.7109375" style="2" customWidth="1"/>
    <col min="6174" max="6174" width="27.140625" style="2" customWidth="1"/>
    <col min="6175" max="6400" width="11.42578125" style="2"/>
    <col min="6401" max="6429" width="9.7109375" style="2" customWidth="1"/>
    <col min="6430" max="6430" width="27.140625" style="2" customWidth="1"/>
    <col min="6431" max="6656" width="11.42578125" style="2"/>
    <col min="6657" max="6685" width="9.7109375" style="2" customWidth="1"/>
    <col min="6686" max="6686" width="27.140625" style="2" customWidth="1"/>
    <col min="6687" max="6912" width="11.42578125" style="2"/>
    <col min="6913" max="6941" width="9.7109375" style="2" customWidth="1"/>
    <col min="6942" max="6942" width="27.140625" style="2" customWidth="1"/>
    <col min="6943" max="7168" width="11.42578125" style="2"/>
    <col min="7169" max="7197" width="9.7109375" style="2" customWidth="1"/>
    <col min="7198" max="7198" width="27.140625" style="2" customWidth="1"/>
    <col min="7199" max="7424" width="11.42578125" style="2"/>
    <col min="7425" max="7453" width="9.7109375" style="2" customWidth="1"/>
    <col min="7454" max="7454" width="27.140625" style="2" customWidth="1"/>
    <col min="7455" max="7680" width="11.42578125" style="2"/>
    <col min="7681" max="7709" width="9.7109375" style="2" customWidth="1"/>
    <col min="7710" max="7710" width="27.140625" style="2" customWidth="1"/>
    <col min="7711" max="7936" width="11.42578125" style="2"/>
    <col min="7937" max="7965" width="9.7109375" style="2" customWidth="1"/>
    <col min="7966" max="7966" width="27.140625" style="2" customWidth="1"/>
    <col min="7967" max="8192" width="11.42578125" style="2"/>
    <col min="8193" max="8221" width="9.7109375" style="2" customWidth="1"/>
    <col min="8222" max="8222" width="27.140625" style="2" customWidth="1"/>
    <col min="8223" max="8448" width="11.42578125" style="2"/>
    <col min="8449" max="8477" width="9.7109375" style="2" customWidth="1"/>
    <col min="8478" max="8478" width="27.140625" style="2" customWidth="1"/>
    <col min="8479" max="8704" width="11.42578125" style="2"/>
    <col min="8705" max="8733" width="9.7109375" style="2" customWidth="1"/>
    <col min="8734" max="8734" width="27.140625" style="2" customWidth="1"/>
    <col min="8735" max="8960" width="11.42578125" style="2"/>
    <col min="8961" max="8989" width="9.7109375" style="2" customWidth="1"/>
    <col min="8990" max="8990" width="27.140625" style="2" customWidth="1"/>
    <col min="8991" max="9216" width="11.42578125" style="2"/>
    <col min="9217" max="9245" width="9.7109375" style="2" customWidth="1"/>
    <col min="9246" max="9246" width="27.140625" style="2" customWidth="1"/>
    <col min="9247" max="9472" width="11.42578125" style="2"/>
    <col min="9473" max="9501" width="9.7109375" style="2" customWidth="1"/>
    <col min="9502" max="9502" width="27.140625" style="2" customWidth="1"/>
    <col min="9503" max="9728" width="11.42578125" style="2"/>
    <col min="9729" max="9757" width="9.7109375" style="2" customWidth="1"/>
    <col min="9758" max="9758" width="27.140625" style="2" customWidth="1"/>
    <col min="9759" max="9984" width="11.42578125" style="2"/>
    <col min="9985" max="10013" width="9.7109375" style="2" customWidth="1"/>
    <col min="10014" max="10014" width="27.140625" style="2" customWidth="1"/>
    <col min="10015" max="10240" width="11.42578125" style="2"/>
    <col min="10241" max="10269" width="9.7109375" style="2" customWidth="1"/>
    <col min="10270" max="10270" width="27.140625" style="2" customWidth="1"/>
    <col min="10271" max="10496" width="11.42578125" style="2"/>
    <col min="10497" max="10525" width="9.7109375" style="2" customWidth="1"/>
    <col min="10526" max="10526" width="27.140625" style="2" customWidth="1"/>
    <col min="10527" max="10752" width="11.42578125" style="2"/>
    <col min="10753" max="10781" width="9.7109375" style="2" customWidth="1"/>
    <col min="10782" max="10782" width="27.140625" style="2" customWidth="1"/>
    <col min="10783" max="11008" width="11.42578125" style="2"/>
    <col min="11009" max="11037" width="9.7109375" style="2" customWidth="1"/>
    <col min="11038" max="11038" width="27.140625" style="2" customWidth="1"/>
    <col min="11039" max="11264" width="11.42578125" style="2"/>
    <col min="11265" max="11293" width="9.7109375" style="2" customWidth="1"/>
    <col min="11294" max="11294" width="27.140625" style="2" customWidth="1"/>
    <col min="11295" max="11520" width="11.42578125" style="2"/>
    <col min="11521" max="11549" width="9.7109375" style="2" customWidth="1"/>
    <col min="11550" max="11550" width="27.140625" style="2" customWidth="1"/>
    <col min="11551" max="11776" width="11.42578125" style="2"/>
    <col min="11777" max="11805" width="9.7109375" style="2" customWidth="1"/>
    <col min="11806" max="11806" width="27.140625" style="2" customWidth="1"/>
    <col min="11807" max="12032" width="11.42578125" style="2"/>
    <col min="12033" max="12061" width="9.7109375" style="2" customWidth="1"/>
    <col min="12062" max="12062" width="27.140625" style="2" customWidth="1"/>
    <col min="12063" max="12288" width="11.42578125" style="2"/>
    <col min="12289" max="12317" width="9.7109375" style="2" customWidth="1"/>
    <col min="12318" max="12318" width="27.140625" style="2" customWidth="1"/>
    <col min="12319" max="12544" width="11.42578125" style="2"/>
    <col min="12545" max="12573" width="9.7109375" style="2" customWidth="1"/>
    <col min="12574" max="12574" width="27.140625" style="2" customWidth="1"/>
    <col min="12575" max="12800" width="11.42578125" style="2"/>
    <col min="12801" max="12829" width="9.7109375" style="2" customWidth="1"/>
    <col min="12830" max="12830" width="27.140625" style="2" customWidth="1"/>
    <col min="12831" max="13056" width="11.42578125" style="2"/>
    <col min="13057" max="13085" width="9.7109375" style="2" customWidth="1"/>
    <col min="13086" max="13086" width="27.140625" style="2" customWidth="1"/>
    <col min="13087" max="13312" width="11.42578125" style="2"/>
    <col min="13313" max="13341" width="9.7109375" style="2" customWidth="1"/>
    <col min="13342" max="13342" width="27.140625" style="2" customWidth="1"/>
    <col min="13343" max="13568" width="11.42578125" style="2"/>
    <col min="13569" max="13597" width="9.7109375" style="2" customWidth="1"/>
    <col min="13598" max="13598" width="27.140625" style="2" customWidth="1"/>
    <col min="13599" max="13824" width="11.42578125" style="2"/>
    <col min="13825" max="13853" width="9.7109375" style="2" customWidth="1"/>
    <col min="13854" max="13854" width="27.140625" style="2" customWidth="1"/>
    <col min="13855" max="14080" width="11.42578125" style="2"/>
    <col min="14081" max="14109" width="9.7109375" style="2" customWidth="1"/>
    <col min="14110" max="14110" width="27.140625" style="2" customWidth="1"/>
    <col min="14111" max="14336" width="11.42578125" style="2"/>
    <col min="14337" max="14365" width="9.7109375" style="2" customWidth="1"/>
    <col min="14366" max="14366" width="27.140625" style="2" customWidth="1"/>
    <col min="14367" max="14592" width="11.42578125" style="2"/>
    <col min="14593" max="14621" width="9.7109375" style="2" customWidth="1"/>
    <col min="14622" max="14622" width="27.140625" style="2" customWidth="1"/>
    <col min="14623" max="14848" width="11.42578125" style="2"/>
    <col min="14849" max="14877" width="9.7109375" style="2" customWidth="1"/>
    <col min="14878" max="14878" width="27.140625" style="2" customWidth="1"/>
    <col min="14879" max="15104" width="11.42578125" style="2"/>
    <col min="15105" max="15133" width="9.7109375" style="2" customWidth="1"/>
    <col min="15134" max="15134" width="27.140625" style="2" customWidth="1"/>
    <col min="15135" max="15360" width="11.42578125" style="2"/>
    <col min="15361" max="15389" width="9.7109375" style="2" customWidth="1"/>
    <col min="15390" max="15390" width="27.140625" style="2" customWidth="1"/>
    <col min="15391" max="15616" width="11.42578125" style="2"/>
    <col min="15617" max="15645" width="9.7109375" style="2" customWidth="1"/>
    <col min="15646" max="15646" width="27.140625" style="2" customWidth="1"/>
    <col min="15647" max="15872" width="11.42578125" style="2"/>
    <col min="15873" max="15901" width="9.7109375" style="2" customWidth="1"/>
    <col min="15902" max="15902" width="27.140625" style="2" customWidth="1"/>
    <col min="15903" max="16128" width="11.42578125" style="2"/>
    <col min="16129" max="16157" width="9.7109375" style="2" customWidth="1"/>
    <col min="16158" max="16158" width="27.140625" style="2" customWidth="1"/>
    <col min="16159" max="16384" width="11.42578125" style="2"/>
  </cols>
  <sheetData>
    <row r="1" spans="1:32" ht="36" customHeight="1">
      <c r="A1" s="347" t="s">
        <v>56</v>
      </c>
      <c r="B1" s="348"/>
      <c r="C1" s="332" t="s">
        <v>57</v>
      </c>
      <c r="D1" s="349"/>
      <c r="E1" s="349"/>
      <c r="F1" s="333"/>
      <c r="G1" s="350" t="s">
        <v>58</v>
      </c>
      <c r="H1" s="328" t="s">
        <v>59</v>
      </c>
      <c r="I1" s="329"/>
      <c r="J1" s="330" t="s">
        <v>60</v>
      </c>
      <c r="K1" s="330"/>
      <c r="L1" s="331"/>
      <c r="M1" s="332" t="s">
        <v>61</v>
      </c>
      <c r="N1" s="333"/>
      <c r="O1" s="330" t="s">
        <v>62</v>
      </c>
      <c r="P1" s="330"/>
      <c r="Q1" s="330"/>
      <c r="R1" s="332" t="s">
        <v>63</v>
      </c>
      <c r="S1" s="333"/>
      <c r="T1" s="156" t="s">
        <v>64</v>
      </c>
      <c r="U1" s="330" t="s">
        <v>65</v>
      </c>
      <c r="V1" s="330"/>
      <c r="W1" s="330" t="s">
        <v>66</v>
      </c>
      <c r="X1" s="330"/>
      <c r="Y1" s="330"/>
      <c r="Z1" s="332" t="s">
        <v>67</v>
      </c>
      <c r="AA1" s="333"/>
      <c r="AB1" s="332" t="s">
        <v>68</v>
      </c>
      <c r="AC1" s="333"/>
      <c r="AD1" s="336" t="s">
        <v>69</v>
      </c>
      <c r="AE1" s="337"/>
      <c r="AF1" s="338"/>
    </row>
    <row r="2" spans="1:32" ht="39" thickBot="1">
      <c r="A2" s="339" t="s">
        <v>70</v>
      </c>
      <c r="B2" s="340"/>
      <c r="C2" s="157" t="s">
        <v>71</v>
      </c>
      <c r="D2" s="158" t="s">
        <v>9</v>
      </c>
      <c r="E2" s="159" t="s">
        <v>72</v>
      </c>
      <c r="F2" s="160" t="s">
        <v>73</v>
      </c>
      <c r="G2" s="351"/>
      <c r="H2" s="161" t="s">
        <v>74</v>
      </c>
      <c r="I2" s="162" t="s">
        <v>75</v>
      </c>
      <c r="J2" s="163" t="s">
        <v>76</v>
      </c>
      <c r="K2" s="158" t="s">
        <v>77</v>
      </c>
      <c r="L2" s="164" t="s">
        <v>75</v>
      </c>
      <c r="M2" s="163" t="s">
        <v>76</v>
      </c>
      <c r="N2" s="164" t="s">
        <v>75</v>
      </c>
      <c r="O2" s="163" t="s">
        <v>76</v>
      </c>
      <c r="P2" s="158" t="s">
        <v>77</v>
      </c>
      <c r="Q2" s="164" t="s">
        <v>75</v>
      </c>
      <c r="R2" s="165" t="s">
        <v>76</v>
      </c>
      <c r="S2" s="164" t="s">
        <v>75</v>
      </c>
      <c r="T2" s="163" t="s">
        <v>76</v>
      </c>
      <c r="U2" s="163" t="s">
        <v>76</v>
      </c>
      <c r="V2" s="164" t="s">
        <v>75</v>
      </c>
      <c r="W2" s="163" t="s">
        <v>76</v>
      </c>
      <c r="X2" s="158" t="s">
        <v>77</v>
      </c>
      <c r="Y2" s="164" t="s">
        <v>75</v>
      </c>
      <c r="Z2" s="163" t="s">
        <v>76</v>
      </c>
      <c r="AA2" s="164" t="s">
        <v>75</v>
      </c>
      <c r="AB2" s="166" t="s">
        <v>76</v>
      </c>
      <c r="AC2" s="167" t="s">
        <v>75</v>
      </c>
      <c r="AD2" s="168" t="s">
        <v>78</v>
      </c>
      <c r="AE2" s="168" t="s">
        <v>70</v>
      </c>
      <c r="AF2" s="168" t="s">
        <v>79</v>
      </c>
    </row>
    <row r="3" spans="1:32">
      <c r="A3" s="169">
        <v>1</v>
      </c>
      <c r="B3" s="170" t="s">
        <v>80</v>
      </c>
      <c r="C3" s="171">
        <f>'[10]10.2012.1 Rap.'!C3</f>
        <v>8802</v>
      </c>
      <c r="D3" s="172"/>
      <c r="E3" s="173">
        <f>C3+D3</f>
        <v>8802</v>
      </c>
      <c r="F3" s="174"/>
      <c r="G3" s="175"/>
      <c r="H3" s="176"/>
      <c r="I3" s="177">
        <f>'[10]10.2012.1 Rap.'!I3</f>
        <v>4.5</v>
      </c>
      <c r="J3" s="178">
        <f>'[10]10.2012.2 Rap.'!C3</f>
        <v>5.4</v>
      </c>
      <c r="K3" s="179">
        <f>'[10]10.2012.2 Rap.'!D3</f>
        <v>1.8</v>
      </c>
      <c r="L3" s="180">
        <f>'[10]10.2012.2 Rap.'!G3</f>
        <v>0.4</v>
      </c>
      <c r="M3" s="181"/>
      <c r="N3" s="180"/>
      <c r="O3" s="171">
        <f>'[10]10.2012.3 Rap.'!C3</f>
        <v>400</v>
      </c>
      <c r="P3" s="172">
        <f>'[10]10.2012.3 Rap.'!D3</f>
        <v>150</v>
      </c>
      <c r="Q3" s="182">
        <f>'[10]10.2012.3 Rap.'!G3</f>
        <v>26</v>
      </c>
      <c r="R3" s="183"/>
      <c r="S3" s="184"/>
      <c r="T3" s="185"/>
      <c r="U3" s="186"/>
      <c r="V3" s="180"/>
      <c r="W3" s="187"/>
      <c r="X3" s="172"/>
      <c r="Y3" s="182"/>
      <c r="Z3" s="181"/>
      <c r="AA3" s="184"/>
      <c r="AB3" s="188"/>
      <c r="AC3" s="189"/>
      <c r="AD3" s="190" t="s">
        <v>81</v>
      </c>
      <c r="AE3" s="169">
        <v>1</v>
      </c>
      <c r="AF3" s="170" t="s">
        <v>80</v>
      </c>
    </row>
    <row r="4" spans="1:32">
      <c r="A4" s="191">
        <v>2</v>
      </c>
      <c r="B4" s="192" t="s">
        <v>82</v>
      </c>
      <c r="C4" s="193">
        <f>'[10]10.2012.1 Rap.'!C4</f>
        <v>8433</v>
      </c>
      <c r="D4" s="194"/>
      <c r="E4" s="195">
        <f t="shared" ref="E4:E33" si="0">C4+D4</f>
        <v>8433</v>
      </c>
      <c r="F4" s="196"/>
      <c r="G4" s="197"/>
      <c r="H4" s="198"/>
      <c r="I4" s="199">
        <f>'[10]10.2012.1 Rap.'!I4</f>
        <v>6</v>
      </c>
      <c r="J4" s="200">
        <f>'[10]10.2012.2 Rap.'!C4</f>
        <v>5.37</v>
      </c>
      <c r="K4" s="201">
        <f>'[10]10.2012.2 Rap.'!D4</f>
        <v>1.93</v>
      </c>
      <c r="L4" s="202">
        <f>'[10]10.2012.2 Rap.'!G4</f>
        <v>0.41</v>
      </c>
      <c r="M4" s="203"/>
      <c r="N4" s="202"/>
      <c r="O4" s="193">
        <f>'[10]10.2012.3 Rap.'!C4</f>
        <v>450</v>
      </c>
      <c r="P4" s="194">
        <f>'[10]10.2012.3 Rap.'!D4</f>
        <v>177</v>
      </c>
      <c r="Q4" s="204">
        <f>'[10]10.2012.3 Rap.'!G4</f>
        <v>26</v>
      </c>
      <c r="R4" s="205"/>
      <c r="S4" s="206"/>
      <c r="T4" s="207"/>
      <c r="U4" s="208"/>
      <c r="V4" s="202"/>
      <c r="W4" s="209"/>
      <c r="X4" s="194"/>
      <c r="Y4" s="204"/>
      <c r="Z4" s="203"/>
      <c r="AA4" s="206"/>
      <c r="AB4" s="210"/>
      <c r="AC4" s="211"/>
      <c r="AD4" s="192"/>
      <c r="AE4" s="191">
        <v>2</v>
      </c>
      <c r="AF4" s="192" t="s">
        <v>82</v>
      </c>
    </row>
    <row r="5" spans="1:32">
      <c r="A5" s="191">
        <v>3</v>
      </c>
      <c r="B5" s="212" t="s">
        <v>82</v>
      </c>
      <c r="C5" s="193">
        <f>'[10]10.2012.1 Rap.'!C5</f>
        <v>8200</v>
      </c>
      <c r="D5" s="194"/>
      <c r="E5" s="195">
        <f t="shared" si="0"/>
        <v>8200</v>
      </c>
      <c r="F5" s="196"/>
      <c r="G5" s="197"/>
      <c r="H5" s="198"/>
      <c r="I5" s="199">
        <f>'[10]10.2012.1 Rap.'!I5</f>
        <v>5.5</v>
      </c>
      <c r="J5" s="200">
        <f>'[10]10.2012.2 Rap.'!C5</f>
        <v>6.7</v>
      </c>
      <c r="K5" s="201">
        <f>'[10]10.2012.2 Rap.'!D5</f>
        <v>2.2400000000000002</v>
      </c>
      <c r="L5" s="202">
        <f>'[10]10.2012.2 Rap.'!G5</f>
        <v>0.38</v>
      </c>
      <c r="M5" s="203">
        <v>2.61</v>
      </c>
      <c r="N5" s="202">
        <v>0.23</v>
      </c>
      <c r="O5" s="193">
        <f>'[10]10.2012.3 Rap.'!C5</f>
        <v>526</v>
      </c>
      <c r="P5" s="194">
        <f>'[10]10.2012.3 Rap.'!D5</f>
        <v>225</v>
      </c>
      <c r="Q5" s="204">
        <f>'[10]10.2012.3 Rap.'!G5</f>
        <v>27</v>
      </c>
      <c r="R5" s="205">
        <v>56.5</v>
      </c>
      <c r="S5" s="206">
        <v>0.48</v>
      </c>
      <c r="T5" s="207">
        <f>O5/W5</f>
        <v>1.7533333333333334</v>
      </c>
      <c r="U5" s="208">
        <v>25.9</v>
      </c>
      <c r="V5" s="202">
        <v>0.48</v>
      </c>
      <c r="W5" s="209">
        <v>300</v>
      </c>
      <c r="X5" s="194">
        <v>135</v>
      </c>
      <c r="Y5" s="204">
        <v>4</v>
      </c>
      <c r="Z5" s="203">
        <v>7.49</v>
      </c>
      <c r="AA5" s="206">
        <v>7.78</v>
      </c>
      <c r="AB5" s="193">
        <v>1137</v>
      </c>
      <c r="AC5" s="211">
        <v>980</v>
      </c>
      <c r="AD5" s="212"/>
      <c r="AE5" s="191">
        <v>3</v>
      </c>
      <c r="AF5" s="212" t="s">
        <v>82</v>
      </c>
    </row>
    <row r="6" spans="1:32">
      <c r="A6" s="191">
        <v>4</v>
      </c>
      <c r="B6" s="212" t="s">
        <v>83</v>
      </c>
      <c r="C6" s="193">
        <f>'[10]10.2012.1 Rap.'!C6</f>
        <v>9601</v>
      </c>
      <c r="D6" s="194"/>
      <c r="E6" s="195">
        <f t="shared" si="0"/>
        <v>9601</v>
      </c>
      <c r="F6" s="196"/>
      <c r="G6" s="197"/>
      <c r="H6" s="198"/>
      <c r="I6" s="199">
        <f>'[10]10.2012.1 Rap.'!I6</f>
        <v>8</v>
      </c>
      <c r="J6" s="200">
        <f>'[10]10.2012.2 Rap.'!C6</f>
        <v>6.13</v>
      </c>
      <c r="K6" s="201">
        <f>'[10]10.2012.2 Rap.'!D6</f>
        <v>2.34</v>
      </c>
      <c r="L6" s="202">
        <f>'[10]10.2012.2 Rap.'!G6</f>
        <v>0.44</v>
      </c>
      <c r="M6" s="203"/>
      <c r="N6" s="202"/>
      <c r="O6" s="193">
        <f>'[10]10.2012.3 Rap.'!C6</f>
        <v>556</v>
      </c>
      <c r="P6" s="194">
        <f>'[10]10.2012.3 Rap.'!D6</f>
        <v>255</v>
      </c>
      <c r="Q6" s="204">
        <f>'[10]10.2012.3 Rap.'!G6</f>
        <v>30</v>
      </c>
      <c r="R6" s="205"/>
      <c r="S6" s="206"/>
      <c r="T6" s="207"/>
      <c r="U6" s="208"/>
      <c r="V6" s="202"/>
      <c r="W6" s="209"/>
      <c r="X6" s="194"/>
      <c r="Y6" s="204"/>
      <c r="Z6" s="203">
        <v>7.24</v>
      </c>
      <c r="AA6" s="206">
        <v>7.69</v>
      </c>
      <c r="AB6" s="210">
        <v>1081</v>
      </c>
      <c r="AC6" s="211">
        <v>980</v>
      </c>
      <c r="AD6" s="212"/>
      <c r="AE6" s="191">
        <v>4</v>
      </c>
      <c r="AF6" s="212" t="s">
        <v>83</v>
      </c>
    </row>
    <row r="7" spans="1:32">
      <c r="A7" s="191">
        <v>5</v>
      </c>
      <c r="B7" s="212" t="s">
        <v>84</v>
      </c>
      <c r="C7" s="193">
        <f>'[10]10.2012.1 Rap.'!C7</f>
        <v>8134</v>
      </c>
      <c r="D7" s="194"/>
      <c r="E7" s="195">
        <f t="shared" si="0"/>
        <v>8134</v>
      </c>
      <c r="F7" s="196">
        <f>'[10]10.2012.1 Rap.'!D7</f>
        <v>1032</v>
      </c>
      <c r="G7" s="197"/>
      <c r="H7" s="198"/>
      <c r="I7" s="199">
        <f>'[10]10.2012.1 Rap.'!I7</f>
        <v>6</v>
      </c>
      <c r="J7" s="200">
        <f>'[10]10.2012.2 Rap.'!C7</f>
        <v>6.5</v>
      </c>
      <c r="K7" s="201">
        <f>'[10]10.2012.2 Rap.'!D7</f>
        <v>2.5</v>
      </c>
      <c r="L7" s="202">
        <f>'[10]10.2012.2 Rap.'!G7</f>
        <v>0.5</v>
      </c>
      <c r="M7" s="203"/>
      <c r="N7" s="202"/>
      <c r="O7" s="193">
        <f>'[10]10.2012.3 Rap.'!C7</f>
        <v>580</v>
      </c>
      <c r="P7" s="194">
        <f>'[10]10.2012.3 Rap.'!D7</f>
        <v>250</v>
      </c>
      <c r="Q7" s="204">
        <f>'[10]10.2012.3 Rap.'!G7</f>
        <v>30</v>
      </c>
      <c r="R7" s="205"/>
      <c r="S7" s="206"/>
      <c r="T7" s="207"/>
      <c r="U7" s="208"/>
      <c r="V7" s="202"/>
      <c r="W7" s="209"/>
      <c r="X7" s="194"/>
      <c r="Y7" s="204"/>
      <c r="Z7" s="203"/>
      <c r="AA7" s="206"/>
      <c r="AB7" s="213"/>
      <c r="AC7" s="211"/>
      <c r="AD7" s="170"/>
      <c r="AE7" s="191">
        <v>5</v>
      </c>
      <c r="AF7" s="212" t="s">
        <v>84</v>
      </c>
    </row>
    <row r="8" spans="1:32">
      <c r="A8" s="191">
        <v>6</v>
      </c>
      <c r="B8" s="212" t="s">
        <v>85</v>
      </c>
      <c r="C8" s="193">
        <f>'[10]10.2012.1 Rap.'!C8</f>
        <v>8510</v>
      </c>
      <c r="D8" s="194"/>
      <c r="E8" s="195">
        <f t="shared" si="0"/>
        <v>8510</v>
      </c>
      <c r="F8" s="196"/>
      <c r="G8" s="197"/>
      <c r="H8" s="198"/>
      <c r="I8" s="199">
        <f>'[10]10.2012.1 Rap.'!I8</f>
        <v>6</v>
      </c>
      <c r="J8" s="200">
        <f>'[10]10.2012.2 Rap.'!C8</f>
        <v>6.5</v>
      </c>
      <c r="K8" s="201">
        <f>'[10]10.2012.2 Rap.'!D8</f>
        <v>2.5</v>
      </c>
      <c r="L8" s="202">
        <f>'[10]10.2012.2 Rap.'!G8</f>
        <v>0.5</v>
      </c>
      <c r="M8" s="203"/>
      <c r="N8" s="202"/>
      <c r="O8" s="193">
        <f>'[10]10.2012.3 Rap.'!C8</f>
        <v>580</v>
      </c>
      <c r="P8" s="194">
        <f>'[10]10.2012.3 Rap.'!D8</f>
        <v>250</v>
      </c>
      <c r="Q8" s="204">
        <f>'[10]10.2012.3 Rap.'!G8</f>
        <v>30</v>
      </c>
      <c r="R8" s="205"/>
      <c r="S8" s="206"/>
      <c r="T8" s="207"/>
      <c r="U8" s="208"/>
      <c r="V8" s="202"/>
      <c r="W8" s="209"/>
      <c r="X8" s="194"/>
      <c r="Y8" s="204"/>
      <c r="Z8" s="203"/>
      <c r="AA8" s="206"/>
      <c r="AB8" s="193"/>
      <c r="AC8" s="211"/>
      <c r="AD8" s="212"/>
      <c r="AE8" s="191">
        <v>6</v>
      </c>
      <c r="AF8" s="212" t="s">
        <v>85</v>
      </c>
    </row>
    <row r="9" spans="1:32">
      <c r="A9" s="191">
        <v>7</v>
      </c>
      <c r="B9" s="212" t="s">
        <v>86</v>
      </c>
      <c r="C9" s="193">
        <f>'[10]10.2012.1 Rap.'!C9</f>
        <v>12992</v>
      </c>
      <c r="D9" s="194"/>
      <c r="E9" s="195">
        <f t="shared" si="0"/>
        <v>12992</v>
      </c>
      <c r="F9" s="196">
        <f>'[10]10.2012.1 Rap.'!D9</f>
        <v>3919</v>
      </c>
      <c r="G9" s="197"/>
      <c r="H9" s="198"/>
      <c r="I9" s="199">
        <f>'[10]10.2012.1 Rap.'!I9</f>
        <v>11</v>
      </c>
      <c r="J9" s="200">
        <f>'[10]10.2012.2 Rap.'!C9</f>
        <v>4.57</v>
      </c>
      <c r="K9" s="201">
        <f>'[10]10.2012.2 Rap.'!D9</f>
        <v>2.2200000000000002</v>
      </c>
      <c r="L9" s="202">
        <f>'[10]10.2012.2 Rap.'!G9</f>
        <v>0.37</v>
      </c>
      <c r="M9" s="203"/>
      <c r="N9" s="202"/>
      <c r="O9" s="193">
        <f>'[10]10.2012.3 Rap.'!C9</f>
        <v>315</v>
      </c>
      <c r="P9" s="194">
        <f>'[10]10.2012.3 Rap.'!D9</f>
        <v>194</v>
      </c>
      <c r="Q9" s="204">
        <f>'[10]10.2012.3 Rap.'!G9</f>
        <v>32</v>
      </c>
      <c r="R9" s="205"/>
      <c r="S9" s="206"/>
      <c r="T9" s="207"/>
      <c r="U9" s="208"/>
      <c r="V9" s="202"/>
      <c r="W9" s="209"/>
      <c r="X9" s="194"/>
      <c r="Y9" s="204"/>
      <c r="Z9" s="203">
        <v>7.57</v>
      </c>
      <c r="AA9" s="206">
        <v>7.59</v>
      </c>
      <c r="AB9" s="210">
        <v>732</v>
      </c>
      <c r="AC9" s="211">
        <v>651</v>
      </c>
      <c r="AD9" s="212"/>
      <c r="AE9" s="191">
        <v>7</v>
      </c>
      <c r="AF9" s="212" t="s">
        <v>86</v>
      </c>
    </row>
    <row r="10" spans="1:32">
      <c r="A10" s="191">
        <v>8</v>
      </c>
      <c r="B10" s="212" t="s">
        <v>80</v>
      </c>
      <c r="C10" s="193">
        <f>'[10]10.2012.1 Rap.'!C10</f>
        <v>17813</v>
      </c>
      <c r="D10" s="194">
        <f>'[10]10.2012.1 Rap.'!E10</f>
        <v>5808</v>
      </c>
      <c r="E10" s="195">
        <f t="shared" si="0"/>
        <v>23621</v>
      </c>
      <c r="F10" s="196">
        <f>'[10]10.2012.1 Rap.'!D10</f>
        <v>4437</v>
      </c>
      <c r="G10" s="197">
        <f>'[10]10.2012.1 Rap.'!F10</f>
        <v>13950</v>
      </c>
      <c r="H10" s="198"/>
      <c r="I10" s="199">
        <f>'[10]10.2012.1 Rap.'!I10</f>
        <v>8</v>
      </c>
      <c r="J10" s="200">
        <f>'[10]10.2012.2 Rap.'!C10</f>
        <v>2.61</v>
      </c>
      <c r="K10" s="201">
        <f>'[10]10.2012.2 Rap.'!D10</f>
        <v>1.6</v>
      </c>
      <c r="L10" s="202">
        <f>'[10]10.2012.2 Rap.'!G10</f>
        <v>0.3</v>
      </c>
      <c r="M10" s="203"/>
      <c r="N10" s="202"/>
      <c r="O10" s="193">
        <f>'[10]10.2012.3 Rap.'!C10</f>
        <v>232</v>
      </c>
      <c r="P10" s="194">
        <f>'[10]10.2012.3 Rap.'!D10</f>
        <v>150</v>
      </c>
      <c r="Q10" s="204">
        <f>'[10]10.2012.3 Rap.'!G10</f>
        <v>28</v>
      </c>
      <c r="R10" s="205"/>
      <c r="S10" s="206"/>
      <c r="T10" s="207"/>
      <c r="U10" s="208"/>
      <c r="V10" s="202"/>
      <c r="W10" s="209"/>
      <c r="X10" s="194"/>
      <c r="Y10" s="204"/>
      <c r="Z10" s="203"/>
      <c r="AA10" s="206"/>
      <c r="AB10" s="193"/>
      <c r="AC10" s="211"/>
      <c r="AD10" s="212"/>
      <c r="AE10" s="191">
        <v>8</v>
      </c>
      <c r="AF10" s="212" t="s">
        <v>80</v>
      </c>
    </row>
    <row r="11" spans="1:32">
      <c r="A11" s="191">
        <v>9</v>
      </c>
      <c r="B11" s="192" t="s">
        <v>82</v>
      </c>
      <c r="C11" s="193">
        <f>'[10]10.2012.1 Rap.'!C11</f>
        <v>26268</v>
      </c>
      <c r="D11" s="194">
        <f>'[10]10.2012.1 Rap.'!E11</f>
        <v>2139</v>
      </c>
      <c r="E11" s="195">
        <f t="shared" si="0"/>
        <v>28407</v>
      </c>
      <c r="F11" s="196">
        <f>'[10]10.2012.1 Rap.'!D11</f>
        <v>11880</v>
      </c>
      <c r="G11" s="197"/>
      <c r="H11" s="198"/>
      <c r="I11" s="199">
        <f>'[10]10.2012.1 Rap.'!I11</f>
        <v>11</v>
      </c>
      <c r="J11" s="200">
        <f>'[10]10.2012.2 Rap.'!C11</f>
        <v>1.69</v>
      </c>
      <c r="K11" s="201">
        <f>'[10]10.2012.2 Rap.'!D11</f>
        <v>1.02</v>
      </c>
      <c r="L11" s="202">
        <f>'[10]10.2012.2 Rap.'!G11</f>
        <v>0.2</v>
      </c>
      <c r="M11" s="203">
        <v>0.76</v>
      </c>
      <c r="N11" s="202">
        <v>0.06</v>
      </c>
      <c r="O11" s="193">
        <f>'[10]10.2012.3 Rap.'!C11</f>
        <v>174</v>
      </c>
      <c r="P11" s="194">
        <f>'[10]10.2012.3 Rap.'!D11</f>
        <v>113</v>
      </c>
      <c r="Q11" s="204">
        <f>'[10]10.2012.3 Rap.'!G11</f>
        <v>23</v>
      </c>
      <c r="R11" s="205">
        <v>23.2</v>
      </c>
      <c r="S11" s="206">
        <v>5.0999999999999996</v>
      </c>
      <c r="T11" s="207">
        <f>O11/W11</f>
        <v>1.8913043478260869</v>
      </c>
      <c r="U11" s="208">
        <v>5.57</v>
      </c>
      <c r="V11" s="202">
        <v>0.89</v>
      </c>
      <c r="W11" s="209">
        <v>92</v>
      </c>
      <c r="X11" s="194">
        <v>52</v>
      </c>
      <c r="Y11" s="204">
        <v>5</v>
      </c>
      <c r="Z11" s="203">
        <v>7.86</v>
      </c>
      <c r="AA11" s="206">
        <v>7.62</v>
      </c>
      <c r="AB11" s="210">
        <v>731</v>
      </c>
      <c r="AC11" s="211">
        <v>650</v>
      </c>
      <c r="AD11" s="212"/>
      <c r="AE11" s="191">
        <v>9</v>
      </c>
      <c r="AF11" s="192" t="s">
        <v>82</v>
      </c>
    </row>
    <row r="12" spans="1:32">
      <c r="A12" s="191">
        <v>10</v>
      </c>
      <c r="B12" s="212" t="s">
        <v>82</v>
      </c>
      <c r="C12" s="193">
        <f>'[10]10.2012.1 Rap.'!C12</f>
        <v>26841</v>
      </c>
      <c r="D12" s="194">
        <f>'[10]10.2012.1 Rap.'!E12</f>
        <v>2093</v>
      </c>
      <c r="E12" s="195">
        <f t="shared" si="0"/>
        <v>28934</v>
      </c>
      <c r="F12" s="196">
        <f>'[10]10.2012.1 Rap.'!D12</f>
        <v>13056</v>
      </c>
      <c r="G12" s="197"/>
      <c r="H12" s="198"/>
      <c r="I12" s="199">
        <f>'[10]10.2012.1 Rap.'!I12</f>
        <v>13.5</v>
      </c>
      <c r="J12" s="200">
        <f>'[10]10.2012.2 Rap.'!C12</f>
        <v>1.6</v>
      </c>
      <c r="K12" s="201">
        <f>'[10]10.2012.2 Rap.'!D12</f>
        <v>0.9</v>
      </c>
      <c r="L12" s="202">
        <f>'[10]10.2012.2 Rap.'!G12</f>
        <v>0.18</v>
      </c>
      <c r="M12" s="203"/>
      <c r="N12" s="202"/>
      <c r="O12" s="193">
        <f>'[10]10.2012.3 Rap.'!C12</f>
        <v>160</v>
      </c>
      <c r="P12" s="194">
        <f>'[10]10.2012.3 Rap.'!D12</f>
        <v>100</v>
      </c>
      <c r="Q12" s="204">
        <f>'[10]10.2012.3 Rap.'!G12</f>
        <v>22</v>
      </c>
      <c r="R12" s="205"/>
      <c r="S12" s="206"/>
      <c r="T12" s="207"/>
      <c r="U12" s="208"/>
      <c r="V12" s="202"/>
      <c r="W12" s="209"/>
      <c r="X12" s="194"/>
      <c r="Y12" s="204"/>
      <c r="Z12" s="203"/>
      <c r="AA12" s="206"/>
      <c r="AB12" s="193"/>
      <c r="AC12" s="211"/>
      <c r="AD12" s="212"/>
      <c r="AE12" s="191">
        <v>10</v>
      </c>
      <c r="AF12" s="212" t="s">
        <v>82</v>
      </c>
    </row>
    <row r="13" spans="1:32">
      <c r="A13" s="191">
        <v>11</v>
      </c>
      <c r="B13" s="212" t="s">
        <v>83</v>
      </c>
      <c r="C13" s="193">
        <f>'[10]10.2012.1 Rap.'!C13</f>
        <v>14666</v>
      </c>
      <c r="D13" s="194"/>
      <c r="E13" s="195">
        <f t="shared" si="0"/>
        <v>14666</v>
      </c>
      <c r="F13" s="196">
        <f>'[10]10.2012.1 Rap.'!D13</f>
        <v>444</v>
      </c>
      <c r="G13" s="197"/>
      <c r="H13" s="198"/>
      <c r="I13" s="199">
        <f>'[10]10.2012.1 Rap.'!I13</f>
        <v>5</v>
      </c>
      <c r="J13" s="200">
        <f>'[10]10.2012.2 Rap.'!C13</f>
        <v>2.4</v>
      </c>
      <c r="K13" s="201">
        <f>'[10]10.2012.2 Rap.'!D13</f>
        <v>1.21</v>
      </c>
      <c r="L13" s="202">
        <f>'[10]10.2012.2 Rap.'!G13</f>
        <v>0.21</v>
      </c>
      <c r="M13" s="203"/>
      <c r="N13" s="202"/>
      <c r="O13" s="193">
        <f>'[10]10.2012.3 Rap.'!C13</f>
        <v>192</v>
      </c>
      <c r="P13" s="194">
        <f>'[10]10.2012.3 Rap.'!D13</f>
        <v>119</v>
      </c>
      <c r="Q13" s="204">
        <f>'[10]10.2012.3 Rap.'!G13</f>
        <v>24</v>
      </c>
      <c r="R13" s="205"/>
      <c r="S13" s="206"/>
      <c r="T13" s="207"/>
      <c r="U13" s="208"/>
      <c r="V13" s="202"/>
      <c r="W13" s="209"/>
      <c r="X13" s="194"/>
      <c r="Y13" s="204"/>
      <c r="Z13" s="203"/>
      <c r="AA13" s="206"/>
      <c r="AB13" s="210"/>
      <c r="AC13" s="211"/>
      <c r="AD13" s="212"/>
      <c r="AE13" s="191">
        <v>11</v>
      </c>
      <c r="AF13" s="212" t="s">
        <v>83</v>
      </c>
    </row>
    <row r="14" spans="1:32">
      <c r="A14" s="191">
        <v>12</v>
      </c>
      <c r="B14" s="212" t="s">
        <v>84</v>
      </c>
      <c r="C14" s="193">
        <f>'[10]10.2012.1 Rap.'!C14</f>
        <v>16829</v>
      </c>
      <c r="D14" s="194"/>
      <c r="E14" s="195">
        <f t="shared" si="0"/>
        <v>16829</v>
      </c>
      <c r="F14" s="196">
        <f>'[10]10.2012.1 Rap.'!D14</f>
        <v>7478</v>
      </c>
      <c r="G14" s="197"/>
      <c r="H14" s="198"/>
      <c r="I14" s="199">
        <f>'[10]10.2012.1 Rap.'!I14</f>
        <v>4.5</v>
      </c>
      <c r="J14" s="200">
        <f>'[10]10.2012.2 Rap.'!C14</f>
        <v>2</v>
      </c>
      <c r="K14" s="201">
        <f>'[10]10.2012.2 Rap.'!D14</f>
        <v>1</v>
      </c>
      <c r="L14" s="202">
        <f>'[10]10.2012.2 Rap.'!G14</f>
        <v>0.18</v>
      </c>
      <c r="M14" s="203"/>
      <c r="N14" s="202"/>
      <c r="O14" s="193">
        <f>'[10]10.2012.3 Rap.'!C14</f>
        <v>180</v>
      </c>
      <c r="P14" s="194">
        <f>'[10]10.2012.3 Rap.'!D14</f>
        <v>100</v>
      </c>
      <c r="Q14" s="204">
        <f>'[10]10.2012.3 Rap.'!G14</f>
        <v>20</v>
      </c>
      <c r="R14" s="205"/>
      <c r="S14" s="206"/>
      <c r="T14" s="207"/>
      <c r="U14" s="208"/>
      <c r="V14" s="202"/>
      <c r="W14" s="209"/>
      <c r="X14" s="194"/>
      <c r="Y14" s="204"/>
      <c r="Z14" s="203"/>
      <c r="AA14" s="206"/>
      <c r="AB14" s="193"/>
      <c r="AC14" s="211"/>
      <c r="AD14" s="192"/>
      <c r="AE14" s="191">
        <v>12</v>
      </c>
      <c r="AF14" s="212" t="s">
        <v>84</v>
      </c>
    </row>
    <row r="15" spans="1:32">
      <c r="A15" s="191">
        <v>13</v>
      </c>
      <c r="B15" s="212" t="s">
        <v>85</v>
      </c>
      <c r="C15" s="193">
        <f>'[10]10.2012.1 Rap.'!C15</f>
        <v>11061</v>
      </c>
      <c r="D15" s="194"/>
      <c r="E15" s="195">
        <f t="shared" si="0"/>
        <v>11061</v>
      </c>
      <c r="F15" s="196"/>
      <c r="G15" s="197"/>
      <c r="H15" s="198"/>
      <c r="I15" s="199">
        <f>'[10]10.2012.1 Rap.'!I15</f>
        <v>4</v>
      </c>
      <c r="J15" s="200">
        <f>'[10]10.2012.2 Rap.'!C15</f>
        <v>2.5</v>
      </c>
      <c r="K15" s="201">
        <f>'[10]10.2012.2 Rap.'!D15</f>
        <v>1.3</v>
      </c>
      <c r="L15" s="202">
        <f>'[10]10.2012.2 Rap.'!G15</f>
        <v>0.2</v>
      </c>
      <c r="M15" s="203"/>
      <c r="N15" s="202"/>
      <c r="O15" s="193">
        <f>'[10]10.2012.3 Rap.'!C15</f>
        <v>250</v>
      </c>
      <c r="P15" s="194">
        <f>'[10]10.2012.3 Rap.'!D15</f>
        <v>140</v>
      </c>
      <c r="Q15" s="204">
        <f>'[10]10.2012.3 Rap.'!G15</f>
        <v>22</v>
      </c>
      <c r="R15" s="205"/>
      <c r="S15" s="206"/>
      <c r="T15" s="207"/>
      <c r="U15" s="208"/>
      <c r="V15" s="202"/>
      <c r="W15" s="209"/>
      <c r="X15" s="194"/>
      <c r="Y15" s="204"/>
      <c r="Z15" s="203"/>
      <c r="AA15" s="206"/>
      <c r="AB15" s="214"/>
      <c r="AC15" s="211"/>
      <c r="AD15" s="192"/>
      <c r="AE15" s="191">
        <v>13</v>
      </c>
      <c r="AF15" s="212" t="s">
        <v>85</v>
      </c>
    </row>
    <row r="16" spans="1:32">
      <c r="A16" s="191">
        <v>14</v>
      </c>
      <c r="B16" s="212" t="s">
        <v>86</v>
      </c>
      <c r="C16" s="193">
        <f>'[10]10.2012.1 Rap.'!C16</f>
        <v>10993</v>
      </c>
      <c r="D16" s="194"/>
      <c r="E16" s="195">
        <f t="shared" si="0"/>
        <v>10993</v>
      </c>
      <c r="F16" s="196"/>
      <c r="G16" s="197"/>
      <c r="H16" s="198"/>
      <c r="I16" s="199">
        <f>'[10]10.2012.1 Rap.'!I16</f>
        <v>4</v>
      </c>
      <c r="J16" s="200">
        <f>'[10]10.2012.2 Rap.'!C16</f>
        <v>4.46</v>
      </c>
      <c r="K16" s="201">
        <f>'[10]10.2012.2 Rap.'!D16</f>
        <v>1.69</v>
      </c>
      <c r="L16" s="202">
        <f>'[10]10.2012.2 Rap.'!G16</f>
        <v>0.28000000000000003</v>
      </c>
      <c r="M16" s="203"/>
      <c r="N16" s="202"/>
      <c r="O16" s="193">
        <f>'[10]10.2012.3 Rap.'!C16</f>
        <v>334</v>
      </c>
      <c r="P16" s="194">
        <f>'[10]10.2012.3 Rap.'!D16</f>
        <v>163</v>
      </c>
      <c r="Q16" s="204">
        <f>'[10]10.2012.3 Rap.'!G16</f>
        <v>23</v>
      </c>
      <c r="R16" s="205"/>
      <c r="S16" s="206"/>
      <c r="T16" s="207"/>
      <c r="U16" s="208"/>
      <c r="V16" s="202"/>
      <c r="W16" s="209"/>
      <c r="X16" s="194"/>
      <c r="Y16" s="204"/>
      <c r="Z16" s="203">
        <v>7.8</v>
      </c>
      <c r="AA16" s="206">
        <v>7.87</v>
      </c>
      <c r="AB16" s="210">
        <v>989</v>
      </c>
      <c r="AC16" s="211">
        <v>917</v>
      </c>
      <c r="AD16" s="212"/>
      <c r="AE16" s="191">
        <v>14</v>
      </c>
      <c r="AF16" s="212" t="s">
        <v>86</v>
      </c>
    </row>
    <row r="17" spans="1:32">
      <c r="A17" s="191">
        <v>15</v>
      </c>
      <c r="B17" s="212" t="s">
        <v>80</v>
      </c>
      <c r="C17" s="193">
        <f>'[10]10.2012.1 Rap.'!C17</f>
        <v>10186</v>
      </c>
      <c r="D17" s="194"/>
      <c r="E17" s="195">
        <f t="shared" si="0"/>
        <v>10186</v>
      </c>
      <c r="F17" s="196"/>
      <c r="G17" s="197"/>
      <c r="H17" s="198"/>
      <c r="I17" s="199">
        <f>'[10]10.2012.1 Rap.'!I17</f>
        <v>4.5</v>
      </c>
      <c r="J17" s="200">
        <f>'[10]10.2012.2 Rap.'!C17</f>
        <v>4.59</v>
      </c>
      <c r="K17" s="201">
        <f>'[10]10.2012.2 Rap.'!D17</f>
        <v>1.8</v>
      </c>
      <c r="L17" s="202">
        <f>'[10]10.2012.2 Rap.'!G17</f>
        <v>0.28999999999999998</v>
      </c>
      <c r="M17" s="203">
        <v>2.04</v>
      </c>
      <c r="N17" s="202">
        <v>0.19</v>
      </c>
      <c r="O17" s="193">
        <f>'[10]10.2012.3 Rap.'!C17</f>
        <v>398</v>
      </c>
      <c r="P17" s="194">
        <f>'[10]10.2012.3 Rap.'!D17</f>
        <v>183</v>
      </c>
      <c r="Q17" s="204">
        <f>'[10]10.2012.3 Rap.'!G17</f>
        <v>24</v>
      </c>
      <c r="R17" s="205">
        <v>45</v>
      </c>
      <c r="S17" s="206">
        <v>5.6</v>
      </c>
      <c r="T17" s="207">
        <f>O17/W17</f>
        <v>1.8090909090909091</v>
      </c>
      <c r="U17" s="208">
        <v>18.5</v>
      </c>
      <c r="V17" s="202">
        <v>0.45</v>
      </c>
      <c r="W17" s="209">
        <v>220</v>
      </c>
      <c r="X17" s="194">
        <v>92</v>
      </c>
      <c r="Y17" s="204">
        <v>4</v>
      </c>
      <c r="Z17" s="203">
        <v>7.64</v>
      </c>
      <c r="AA17" s="206">
        <v>7.81</v>
      </c>
      <c r="AB17" s="193">
        <v>1089</v>
      </c>
      <c r="AC17" s="211">
        <v>932</v>
      </c>
      <c r="AD17" s="212"/>
      <c r="AE17" s="191">
        <v>15</v>
      </c>
      <c r="AF17" s="212" t="s">
        <v>80</v>
      </c>
    </row>
    <row r="18" spans="1:32">
      <c r="A18" s="191">
        <v>16</v>
      </c>
      <c r="B18" s="192" t="s">
        <v>82</v>
      </c>
      <c r="C18" s="193">
        <f>'[10]10.2012.1 Rap.'!C18</f>
        <v>10358</v>
      </c>
      <c r="D18" s="194"/>
      <c r="E18" s="195">
        <f t="shared" si="0"/>
        <v>10358</v>
      </c>
      <c r="F18" s="196"/>
      <c r="G18" s="197"/>
      <c r="H18" s="198"/>
      <c r="I18" s="199">
        <f>'[10]10.2012.1 Rap.'!I18</f>
        <v>4.5</v>
      </c>
      <c r="J18" s="200">
        <f>'[10]10.2012.2 Rap.'!C18</f>
        <v>4.5</v>
      </c>
      <c r="K18" s="201">
        <f>'[10]10.2012.2 Rap.'!D18</f>
        <v>1.6</v>
      </c>
      <c r="L18" s="202">
        <f>'[10]10.2012.2 Rap.'!G18</f>
        <v>0.27</v>
      </c>
      <c r="M18" s="203"/>
      <c r="N18" s="202"/>
      <c r="O18" s="193">
        <f>'[10]10.2012.3 Rap.'!C18</f>
        <v>310</v>
      </c>
      <c r="P18" s="194">
        <f>'[10]10.2012.3 Rap.'!D18</f>
        <v>140</v>
      </c>
      <c r="Q18" s="204">
        <f>'[10]10.2012.3 Rap.'!G18</f>
        <v>20</v>
      </c>
      <c r="R18" s="205"/>
      <c r="S18" s="206"/>
      <c r="T18" s="207"/>
      <c r="U18" s="208"/>
      <c r="V18" s="202"/>
      <c r="W18" s="209"/>
      <c r="X18" s="194"/>
      <c r="Y18" s="204"/>
      <c r="Z18" s="203"/>
      <c r="AA18" s="206"/>
      <c r="AB18" s="210"/>
      <c r="AC18" s="211"/>
      <c r="AD18" s="212"/>
      <c r="AE18" s="191">
        <v>16</v>
      </c>
      <c r="AF18" s="192" t="s">
        <v>82</v>
      </c>
    </row>
    <row r="19" spans="1:32">
      <c r="A19" s="191">
        <v>17</v>
      </c>
      <c r="B19" s="212" t="s">
        <v>82</v>
      </c>
      <c r="C19" s="193">
        <f>'[10]10.2012.1 Rap.'!C19</f>
        <v>9822</v>
      </c>
      <c r="D19" s="194"/>
      <c r="E19" s="195">
        <f t="shared" si="0"/>
        <v>9822</v>
      </c>
      <c r="F19" s="196">
        <f>'[10]10.2012.1 Rap.'!D19</f>
        <v>1255</v>
      </c>
      <c r="G19" s="197"/>
      <c r="H19" s="198"/>
      <c r="I19" s="199">
        <f>'[10]10.2012.1 Rap.'!I19</f>
        <v>3.5</v>
      </c>
      <c r="J19" s="200">
        <f>'[10]10.2012.2 Rap.'!C19</f>
        <v>4.5599999999999996</v>
      </c>
      <c r="K19" s="201">
        <f>'[10]10.2012.2 Rap.'!D19</f>
        <v>1.64</v>
      </c>
      <c r="L19" s="202">
        <f>'[10]10.2012.2 Rap.'!G19</f>
        <v>0.27</v>
      </c>
      <c r="M19" s="203"/>
      <c r="N19" s="202"/>
      <c r="O19" s="193">
        <f>'[10]10.2012.3 Rap.'!C19</f>
        <v>312</v>
      </c>
      <c r="P19" s="194">
        <f>'[10]10.2012.3 Rap.'!D19</f>
        <v>138</v>
      </c>
      <c r="Q19" s="204">
        <f>'[10]10.2012.3 Rap.'!G19</f>
        <v>20</v>
      </c>
      <c r="R19" s="205"/>
      <c r="S19" s="206"/>
      <c r="T19" s="207"/>
      <c r="U19" s="208"/>
      <c r="V19" s="202"/>
      <c r="W19" s="209"/>
      <c r="X19" s="194"/>
      <c r="Y19" s="204"/>
      <c r="Z19" s="203"/>
      <c r="AA19" s="206"/>
      <c r="AB19" s="193"/>
      <c r="AC19" s="211"/>
      <c r="AD19" s="192" t="s">
        <v>87</v>
      </c>
      <c r="AE19" s="191">
        <v>17</v>
      </c>
      <c r="AF19" s="212" t="s">
        <v>82</v>
      </c>
    </row>
    <row r="20" spans="1:32">
      <c r="A20" s="191">
        <v>18</v>
      </c>
      <c r="B20" s="212" t="s">
        <v>83</v>
      </c>
      <c r="C20" s="193">
        <f>'[10]10.2012.1 Rap.'!C20</f>
        <v>9424</v>
      </c>
      <c r="D20" s="194"/>
      <c r="E20" s="195">
        <f t="shared" si="0"/>
        <v>9424</v>
      </c>
      <c r="F20" s="196"/>
      <c r="G20" s="197"/>
      <c r="H20" s="198"/>
      <c r="I20" s="199">
        <f>'[10]10.2012.1 Rap.'!I20</f>
        <v>5</v>
      </c>
      <c r="J20" s="200">
        <f>'[10]10.2012.2 Rap.'!C20</f>
        <v>4.79</v>
      </c>
      <c r="K20" s="201">
        <f>'[10]10.2012.2 Rap.'!D20</f>
        <v>2.0499999999999998</v>
      </c>
      <c r="L20" s="202">
        <f>'[10]10.2012.2 Rap.'!G20</f>
        <v>0.32</v>
      </c>
      <c r="M20" s="203"/>
      <c r="N20" s="202"/>
      <c r="O20" s="193">
        <f>'[10]10.2012.3 Rap.'!C20</f>
        <v>364</v>
      </c>
      <c r="P20" s="194">
        <f>'[10]10.2012.3 Rap.'!D20</f>
        <v>169</v>
      </c>
      <c r="Q20" s="204">
        <f>'[10]10.2012.3 Rap.'!G20</f>
        <v>22</v>
      </c>
      <c r="R20" s="205"/>
      <c r="S20" s="206"/>
      <c r="T20" s="207"/>
      <c r="U20" s="208"/>
      <c r="V20" s="202"/>
      <c r="W20" s="209"/>
      <c r="X20" s="194"/>
      <c r="Y20" s="204"/>
      <c r="Z20" s="203"/>
      <c r="AA20" s="206"/>
      <c r="AB20" s="210"/>
      <c r="AC20" s="211"/>
      <c r="AD20" s="190" t="s">
        <v>88</v>
      </c>
      <c r="AE20" s="191">
        <v>18</v>
      </c>
      <c r="AF20" s="212" t="s">
        <v>83</v>
      </c>
    </row>
    <row r="21" spans="1:32">
      <c r="A21" s="191">
        <v>19</v>
      </c>
      <c r="B21" s="212" t="s">
        <v>84</v>
      </c>
      <c r="C21" s="193">
        <f>'[10]10.2012.1 Rap.'!C21</f>
        <v>9278</v>
      </c>
      <c r="D21" s="194"/>
      <c r="E21" s="195">
        <f t="shared" si="0"/>
        <v>9278</v>
      </c>
      <c r="F21" s="196"/>
      <c r="G21" s="197"/>
      <c r="H21" s="198"/>
      <c r="I21" s="199">
        <f>'[10]10.2012.1 Rap.'!I21</f>
        <v>6</v>
      </c>
      <c r="J21" s="200">
        <f>'[10]10.2012.2 Rap.'!C21</f>
        <v>5</v>
      </c>
      <c r="K21" s="201">
        <f>'[10]10.2012.2 Rap.'!D21</f>
        <v>2.1</v>
      </c>
      <c r="L21" s="202">
        <f>'[10]10.2012.2 Rap.'!G21</f>
        <v>0.36</v>
      </c>
      <c r="M21" s="203"/>
      <c r="N21" s="202"/>
      <c r="O21" s="193">
        <f>'[10]10.2012.3 Rap.'!C21</f>
        <v>380</v>
      </c>
      <c r="P21" s="194">
        <f>'[10]10.2012.3 Rap.'!D21</f>
        <v>170</v>
      </c>
      <c r="Q21" s="204">
        <f>'[10]10.2012.3 Rap.'!G21</f>
        <v>25</v>
      </c>
      <c r="R21" s="205"/>
      <c r="S21" s="206"/>
      <c r="T21" s="207"/>
      <c r="U21" s="208"/>
      <c r="V21" s="202"/>
      <c r="W21" s="209"/>
      <c r="X21" s="194"/>
      <c r="Y21" s="204"/>
      <c r="Z21" s="203"/>
      <c r="AA21" s="206"/>
      <c r="AB21" s="193"/>
      <c r="AC21" s="211"/>
      <c r="AD21" s="190" t="s">
        <v>89</v>
      </c>
      <c r="AE21" s="191">
        <v>19</v>
      </c>
      <c r="AF21" s="212" t="s">
        <v>84</v>
      </c>
    </row>
    <row r="22" spans="1:32">
      <c r="A22" s="191">
        <v>20</v>
      </c>
      <c r="B22" s="212" t="s">
        <v>85</v>
      </c>
      <c r="C22" s="193">
        <f>'[10]10.2012.1 Rap.'!C22</f>
        <v>8939</v>
      </c>
      <c r="D22" s="194"/>
      <c r="E22" s="195">
        <f t="shared" si="0"/>
        <v>8939</v>
      </c>
      <c r="F22" s="196"/>
      <c r="G22" s="197"/>
      <c r="H22" s="198"/>
      <c r="I22" s="199">
        <f>'[10]10.2012.1 Rap.'!I22</f>
        <v>7</v>
      </c>
      <c r="J22" s="200">
        <f>'[10]10.2012.2 Rap.'!C22</f>
        <v>5.5</v>
      </c>
      <c r="K22" s="201">
        <f>'[10]10.2012.2 Rap.'!D22</f>
        <v>2.2000000000000002</v>
      </c>
      <c r="L22" s="202">
        <f>'[10]10.2012.2 Rap.'!G22</f>
        <v>0.4</v>
      </c>
      <c r="M22" s="203"/>
      <c r="N22" s="215"/>
      <c r="O22" s="193">
        <f>'[10]10.2012.3 Rap.'!C22</f>
        <v>400</v>
      </c>
      <c r="P22" s="194">
        <f>'[10]10.2012.3 Rap.'!D22</f>
        <v>170</v>
      </c>
      <c r="Q22" s="204">
        <f>'[10]10.2012.3 Rap.'!G22</f>
        <v>30</v>
      </c>
      <c r="R22" s="205"/>
      <c r="S22" s="206"/>
      <c r="T22" s="207"/>
      <c r="U22" s="208"/>
      <c r="V22" s="202"/>
      <c r="W22" s="209"/>
      <c r="X22" s="194"/>
      <c r="Y22" s="204"/>
      <c r="Z22" s="203"/>
      <c r="AA22" s="206"/>
      <c r="AB22" s="210"/>
      <c r="AC22" s="211"/>
      <c r="AD22" s="190" t="s">
        <v>90</v>
      </c>
      <c r="AE22" s="191">
        <v>20</v>
      </c>
      <c r="AF22" s="212" t="s">
        <v>85</v>
      </c>
    </row>
    <row r="23" spans="1:32">
      <c r="A23" s="191">
        <v>21</v>
      </c>
      <c r="B23" s="212" t="s">
        <v>86</v>
      </c>
      <c r="C23" s="193">
        <f>'[10]10.2012.1 Rap.'!C23</f>
        <v>8794</v>
      </c>
      <c r="D23" s="194"/>
      <c r="E23" s="195">
        <f t="shared" si="0"/>
        <v>8794</v>
      </c>
      <c r="F23" s="196"/>
      <c r="G23" s="197"/>
      <c r="H23" s="198"/>
      <c r="I23" s="199">
        <f>'[10]10.2012.1 Rap.'!I23</f>
        <v>8</v>
      </c>
      <c r="J23" s="200">
        <f>'[10]10.2012.2 Rap.'!C23</f>
        <v>6.1</v>
      </c>
      <c r="K23" s="201">
        <f>'[10]10.2012.2 Rap.'!D23</f>
        <v>2.29</v>
      </c>
      <c r="L23" s="202">
        <f>'[10]10.2012.2 Rap.'!G23</f>
        <v>0.42</v>
      </c>
      <c r="M23" s="203"/>
      <c r="N23" s="202"/>
      <c r="O23" s="193">
        <f>'[10]10.2012.3 Rap.'!C23</f>
        <v>400</v>
      </c>
      <c r="P23" s="194">
        <f>'[10]10.2012.3 Rap.'!D23</f>
        <v>166</v>
      </c>
      <c r="Q23" s="204">
        <f>'[10]10.2012.3 Rap.'!G23</f>
        <v>29</v>
      </c>
      <c r="R23" s="205"/>
      <c r="S23" s="206"/>
      <c r="T23" s="207"/>
      <c r="U23" s="208"/>
      <c r="V23" s="202"/>
      <c r="W23" s="209"/>
      <c r="X23" s="194"/>
      <c r="Y23" s="204"/>
      <c r="Z23" s="203">
        <v>7.87</v>
      </c>
      <c r="AA23" s="206">
        <v>7.71</v>
      </c>
      <c r="AB23" s="193">
        <v>1186</v>
      </c>
      <c r="AC23" s="211">
        <v>1094</v>
      </c>
      <c r="AD23" s="216"/>
      <c r="AE23" s="191">
        <v>21</v>
      </c>
      <c r="AF23" s="212" t="s">
        <v>86</v>
      </c>
    </row>
    <row r="24" spans="1:32">
      <c r="A24" s="191">
        <v>22</v>
      </c>
      <c r="B24" s="212" t="s">
        <v>80</v>
      </c>
      <c r="C24" s="193">
        <f>'[10]10.2012.1 Rap.'!C24</f>
        <v>8968</v>
      </c>
      <c r="D24" s="194"/>
      <c r="E24" s="195">
        <f t="shared" si="0"/>
        <v>8968</v>
      </c>
      <c r="F24" s="196">
        <f>'[10]10.2012.1 Rap.'!D24</f>
        <v>1363</v>
      </c>
      <c r="G24" s="197"/>
      <c r="H24" s="198"/>
      <c r="I24" s="199">
        <f>'[10]10.2012.1 Rap.'!I24</f>
        <v>8</v>
      </c>
      <c r="J24" s="200">
        <f>'[10]10.2012.2 Rap.'!C24</f>
        <v>6.2</v>
      </c>
      <c r="K24" s="201">
        <f>'[10]10.2012.2 Rap.'!D24</f>
        <v>2.6</v>
      </c>
      <c r="L24" s="202">
        <f>'[10]10.2012.2 Rap.'!G24</f>
        <v>0.45</v>
      </c>
      <c r="M24" s="203"/>
      <c r="N24" s="202"/>
      <c r="O24" s="193">
        <f>'[10]10.2012.3 Rap.'!C24</f>
        <v>420</v>
      </c>
      <c r="P24" s="194">
        <f>'[10]10.2012.3 Rap.'!D24</f>
        <v>200</v>
      </c>
      <c r="Q24" s="204">
        <f>'[10]10.2012.3 Rap.'!G24</f>
        <v>30</v>
      </c>
      <c r="R24" s="205"/>
      <c r="S24" s="206"/>
      <c r="T24" s="207"/>
      <c r="U24" s="208"/>
      <c r="V24" s="202"/>
      <c r="W24" s="209"/>
      <c r="X24" s="194"/>
      <c r="Y24" s="204"/>
      <c r="Z24" s="203"/>
      <c r="AA24" s="206"/>
      <c r="AB24" s="210"/>
      <c r="AC24" s="211"/>
      <c r="AD24" s="190" t="s">
        <v>91</v>
      </c>
      <c r="AE24" s="191">
        <v>22</v>
      </c>
      <c r="AF24" s="212" t="s">
        <v>80</v>
      </c>
    </row>
    <row r="25" spans="1:32">
      <c r="A25" s="191">
        <v>23</v>
      </c>
      <c r="B25" s="192" t="s">
        <v>82</v>
      </c>
      <c r="C25" s="193">
        <f>'[10]10.2012.1 Rap.'!C25</f>
        <v>8862</v>
      </c>
      <c r="D25" s="194"/>
      <c r="E25" s="195">
        <f t="shared" si="0"/>
        <v>8862</v>
      </c>
      <c r="F25" s="196"/>
      <c r="G25" s="197"/>
      <c r="H25" s="198"/>
      <c r="I25" s="199">
        <f>'[10]10.2012.1 Rap.'!I25</f>
        <v>7.5</v>
      </c>
      <c r="J25" s="200">
        <f>'[10]10.2012.2 Rap.'!C25</f>
        <v>6.3</v>
      </c>
      <c r="K25" s="201">
        <f>'[10]10.2012.2 Rap.'!D25</f>
        <v>2.7</v>
      </c>
      <c r="L25" s="202">
        <f>'[10]10.2012.2 Rap.'!G25</f>
        <v>0.46</v>
      </c>
      <c r="M25" s="203">
        <v>2.57</v>
      </c>
      <c r="N25" s="202">
        <v>0.24</v>
      </c>
      <c r="O25" s="193">
        <f>'[10]10.2012.3 Rap.'!C25</f>
        <v>430</v>
      </c>
      <c r="P25" s="194">
        <f>'[10]10.2012.3 Rap.'!D25</f>
        <v>226</v>
      </c>
      <c r="Q25" s="204">
        <f>'[10]10.2012.3 Rap.'!G25</f>
        <v>35</v>
      </c>
      <c r="R25" s="205">
        <v>36.9</v>
      </c>
      <c r="S25" s="206">
        <v>8.6999999999999993</v>
      </c>
      <c r="T25" s="207">
        <f>O25/W25</f>
        <v>1.8695652173913044</v>
      </c>
      <c r="U25" s="208">
        <v>24</v>
      </c>
      <c r="V25" s="202">
        <v>2.8</v>
      </c>
      <c r="W25" s="209">
        <v>230</v>
      </c>
      <c r="X25" s="194">
        <v>115</v>
      </c>
      <c r="Y25" s="204">
        <v>5</v>
      </c>
      <c r="Z25" s="203">
        <v>7.85</v>
      </c>
      <c r="AA25" s="206">
        <v>7.67</v>
      </c>
      <c r="AB25" s="193">
        <v>1161</v>
      </c>
      <c r="AC25" s="211">
        <v>1079</v>
      </c>
      <c r="AD25" s="190" t="s">
        <v>90</v>
      </c>
      <c r="AE25" s="191">
        <v>23</v>
      </c>
      <c r="AF25" s="192" t="s">
        <v>82</v>
      </c>
    </row>
    <row r="26" spans="1:32">
      <c r="A26" s="191">
        <v>24</v>
      </c>
      <c r="B26" s="212" t="s">
        <v>82</v>
      </c>
      <c r="C26" s="193">
        <f>'[10]10.2012.1 Rap.'!C26</f>
        <v>8804</v>
      </c>
      <c r="D26" s="194"/>
      <c r="E26" s="195">
        <f t="shared" si="0"/>
        <v>8804</v>
      </c>
      <c r="F26" s="196"/>
      <c r="G26" s="197"/>
      <c r="H26" s="198"/>
      <c r="I26" s="199">
        <f>'[10]10.2012.1 Rap.'!I26</f>
        <v>7</v>
      </c>
      <c r="J26" s="200">
        <f>'[10]10.2012.2 Rap.'!C26</f>
        <v>6</v>
      </c>
      <c r="K26" s="201">
        <f>'[10]10.2012.2 Rap.'!D26</f>
        <v>2.8</v>
      </c>
      <c r="L26" s="202">
        <f>'[10]10.2012.2 Rap.'!G26</f>
        <v>0.47</v>
      </c>
      <c r="M26" s="203"/>
      <c r="N26" s="202"/>
      <c r="O26" s="193">
        <f>'[10]10.2012.3 Rap.'!C26</f>
        <v>430</v>
      </c>
      <c r="P26" s="194">
        <f>'[10]10.2012.3 Rap.'!D26</f>
        <v>220</v>
      </c>
      <c r="Q26" s="204">
        <f>'[10]10.2012.3 Rap.'!G26</f>
        <v>36</v>
      </c>
      <c r="R26" s="205"/>
      <c r="S26" s="206"/>
      <c r="T26" s="207"/>
      <c r="U26" s="208"/>
      <c r="V26" s="202"/>
      <c r="W26" s="209"/>
      <c r="X26" s="194"/>
      <c r="Y26" s="204"/>
      <c r="Z26" s="203"/>
      <c r="AA26" s="206"/>
      <c r="AB26" s="210"/>
      <c r="AC26" s="211"/>
      <c r="AD26" s="217"/>
      <c r="AE26" s="191">
        <v>24</v>
      </c>
      <c r="AF26" s="212" t="s">
        <v>82</v>
      </c>
    </row>
    <row r="27" spans="1:32">
      <c r="A27" s="191">
        <v>25</v>
      </c>
      <c r="B27" s="212" t="s">
        <v>83</v>
      </c>
      <c r="C27" s="193">
        <f>'[10]10.2012.1 Rap.'!C27</f>
        <v>8543</v>
      </c>
      <c r="D27" s="194"/>
      <c r="E27" s="195">
        <f t="shared" si="0"/>
        <v>8543</v>
      </c>
      <c r="F27" s="196"/>
      <c r="G27" s="197"/>
      <c r="H27" s="198"/>
      <c r="I27" s="199">
        <f>'[10]10.2012.1 Rap.'!I27</f>
        <v>8</v>
      </c>
      <c r="J27" s="200">
        <f>'[10]10.2012.2 Rap.'!C27</f>
        <v>5.86</v>
      </c>
      <c r="K27" s="201">
        <f>'[10]10.2012.2 Rap.'!D27</f>
        <v>2.83</v>
      </c>
      <c r="L27" s="202">
        <f>'[10]10.2012.2 Rap.'!G27</f>
        <v>0.48</v>
      </c>
      <c r="M27" s="203"/>
      <c r="N27" s="202"/>
      <c r="O27" s="193">
        <f>'[10]10.2012.3 Rap.'!C27</f>
        <v>433</v>
      </c>
      <c r="P27" s="194">
        <f>'[10]10.2012.3 Rap.'!D27</f>
        <v>217</v>
      </c>
      <c r="Q27" s="204">
        <f>'[10]10.2012.3 Rap.'!G27</f>
        <v>38</v>
      </c>
      <c r="R27" s="205"/>
      <c r="S27" s="206"/>
      <c r="T27" s="207"/>
      <c r="U27" s="208"/>
      <c r="V27" s="202"/>
      <c r="W27" s="209"/>
      <c r="X27" s="194"/>
      <c r="Y27" s="204"/>
      <c r="Z27" s="203"/>
      <c r="AA27" s="206"/>
      <c r="AB27" s="193"/>
      <c r="AC27" s="211"/>
      <c r="AD27" s="190" t="s">
        <v>92</v>
      </c>
      <c r="AE27" s="191">
        <v>25</v>
      </c>
      <c r="AF27" s="212" t="s">
        <v>83</v>
      </c>
    </row>
    <row r="28" spans="1:32">
      <c r="A28" s="191">
        <v>26</v>
      </c>
      <c r="B28" s="212" t="s">
        <v>84</v>
      </c>
      <c r="C28" s="193">
        <f>'[10]10.2012.1 Rap.'!C28</f>
        <v>12355</v>
      </c>
      <c r="D28" s="194"/>
      <c r="E28" s="195">
        <f t="shared" si="0"/>
        <v>12355</v>
      </c>
      <c r="F28" s="196">
        <f>'[10]10.2012.1 Rap.'!D28</f>
        <v>2275</v>
      </c>
      <c r="G28" s="197"/>
      <c r="H28" s="198"/>
      <c r="I28" s="199">
        <f>'[10]10.2012.1 Rap.'!I28</f>
        <v>10</v>
      </c>
      <c r="J28" s="200">
        <f>'[10]10.2012.2 Rap.'!C28</f>
        <v>4.5</v>
      </c>
      <c r="K28" s="201">
        <f>'[10]10.2012.2 Rap.'!D28</f>
        <v>2</v>
      </c>
      <c r="L28" s="202">
        <f>'[10]10.2012.2 Rap.'!G28</f>
        <v>0.35</v>
      </c>
      <c r="M28" s="203"/>
      <c r="N28" s="202"/>
      <c r="O28" s="193">
        <f>'[10]10.2012.3 Rap.'!C28</f>
        <v>350</v>
      </c>
      <c r="P28" s="194">
        <f>'[10]10.2012.3 Rap.'!D28</f>
        <v>160</v>
      </c>
      <c r="Q28" s="204">
        <f>'[10]10.2012.3 Rap.'!G28</f>
        <v>30</v>
      </c>
      <c r="R28" s="205"/>
      <c r="S28" s="206"/>
      <c r="T28" s="207"/>
      <c r="U28" s="208"/>
      <c r="V28" s="202"/>
      <c r="W28" s="209"/>
      <c r="X28" s="194"/>
      <c r="Y28" s="204"/>
      <c r="Z28" s="203"/>
      <c r="AA28" s="206"/>
      <c r="AB28" s="210"/>
      <c r="AC28" s="211"/>
      <c r="AD28" s="190" t="s">
        <v>90</v>
      </c>
      <c r="AE28" s="191">
        <v>26</v>
      </c>
      <c r="AF28" s="212" t="s">
        <v>84</v>
      </c>
    </row>
    <row r="29" spans="1:32">
      <c r="A29" s="191">
        <v>27</v>
      </c>
      <c r="B29" s="212" t="s">
        <v>85</v>
      </c>
      <c r="C29" s="193">
        <f>'[10]10.2012.1 Rap.'!C29</f>
        <v>14534</v>
      </c>
      <c r="D29" s="194">
        <f>'[10]10.2012.1 Rap.'!E29</f>
        <v>426</v>
      </c>
      <c r="E29" s="195">
        <f t="shared" si="0"/>
        <v>14960</v>
      </c>
      <c r="F29" s="196">
        <f>'[10]10.2012.1 Rap.'!D29</f>
        <v>3593</v>
      </c>
      <c r="G29" s="197"/>
      <c r="H29" s="198"/>
      <c r="I29" s="199">
        <f>'[10]10.2012.1 Rap.'!I29</f>
        <v>7</v>
      </c>
      <c r="J29" s="200">
        <f>'[10]10.2012.2 Rap.'!C29</f>
        <v>4</v>
      </c>
      <c r="K29" s="201">
        <f>'[10]10.2012.2 Rap.'!D29</f>
        <v>1.8</v>
      </c>
      <c r="L29" s="202">
        <f>'[10]10.2012.2 Rap.'!G29</f>
        <v>0.3</v>
      </c>
      <c r="M29" s="203"/>
      <c r="N29" s="202"/>
      <c r="O29" s="193">
        <f>'[10]10.2012.3 Rap.'!C29</f>
        <v>300</v>
      </c>
      <c r="P29" s="194">
        <f>'[10]10.2012.3 Rap.'!D29</f>
        <v>150</v>
      </c>
      <c r="Q29" s="204">
        <f>'[10]10.2012.3 Rap.'!G29</f>
        <v>30</v>
      </c>
      <c r="R29" s="205"/>
      <c r="S29" s="206"/>
      <c r="T29" s="207"/>
      <c r="U29" s="208"/>
      <c r="V29" s="202"/>
      <c r="W29" s="209"/>
      <c r="X29" s="194"/>
      <c r="Y29" s="204"/>
      <c r="Z29" s="203"/>
      <c r="AA29" s="206"/>
      <c r="AB29" s="193"/>
      <c r="AC29" s="211"/>
      <c r="AD29" s="190" t="s">
        <v>93</v>
      </c>
      <c r="AE29" s="191">
        <v>27</v>
      </c>
      <c r="AF29" s="212" t="s">
        <v>85</v>
      </c>
    </row>
    <row r="30" spans="1:32">
      <c r="A30" s="191">
        <v>28</v>
      </c>
      <c r="B30" s="212" t="s">
        <v>86</v>
      </c>
      <c r="C30" s="193">
        <f>'[10]10.2012.1 Rap.'!C30</f>
        <v>8580</v>
      </c>
      <c r="D30" s="194"/>
      <c r="E30" s="195">
        <f t="shared" si="0"/>
        <v>8580</v>
      </c>
      <c r="F30" s="196"/>
      <c r="G30" s="197"/>
      <c r="H30" s="198"/>
      <c r="I30" s="199">
        <f>'[10]10.2012.1 Rap.'!I30</f>
        <v>6</v>
      </c>
      <c r="J30" s="200">
        <f>'[10]10.2012.2 Rap.'!C30</f>
        <v>5.01</v>
      </c>
      <c r="K30" s="201">
        <f>'[10]10.2012.2 Rap.'!D30</f>
        <v>2.13</v>
      </c>
      <c r="L30" s="202">
        <f>'[10]10.2012.2 Rap.'!G30</f>
        <v>0.38</v>
      </c>
      <c r="M30" s="203"/>
      <c r="N30" s="202"/>
      <c r="O30" s="193">
        <f>'[10]10.2012.3 Rap.'!C30</f>
        <v>377</v>
      </c>
      <c r="P30" s="194">
        <f>'[10]10.2012.3 Rap.'!D30</f>
        <v>172</v>
      </c>
      <c r="Q30" s="204">
        <f>'[10]10.2012.3 Rap.'!G30</f>
        <v>28</v>
      </c>
      <c r="R30" s="205"/>
      <c r="S30" s="206"/>
      <c r="T30" s="207"/>
      <c r="U30" s="208"/>
      <c r="V30" s="202"/>
      <c r="W30" s="209"/>
      <c r="X30" s="194"/>
      <c r="Y30" s="204"/>
      <c r="Z30" s="203">
        <v>7.92</v>
      </c>
      <c r="AA30" s="206">
        <v>7.73</v>
      </c>
      <c r="AB30" s="210">
        <v>1278</v>
      </c>
      <c r="AC30" s="211">
        <v>1102</v>
      </c>
      <c r="AD30" s="190" t="s">
        <v>94</v>
      </c>
      <c r="AE30" s="191">
        <v>28</v>
      </c>
      <c r="AF30" s="212" t="s">
        <v>86</v>
      </c>
    </row>
    <row r="31" spans="1:32">
      <c r="A31" s="191">
        <v>29</v>
      </c>
      <c r="B31" s="212" t="s">
        <v>80</v>
      </c>
      <c r="C31" s="193">
        <f>'[10]10.2012.1 Rap.'!C31</f>
        <v>8589</v>
      </c>
      <c r="D31" s="194"/>
      <c r="E31" s="195">
        <f t="shared" si="0"/>
        <v>8589</v>
      </c>
      <c r="F31" s="196"/>
      <c r="G31" s="197"/>
      <c r="H31" s="198"/>
      <c r="I31" s="199">
        <f>'[10]10.2012.1 Rap.'!I31</f>
        <v>5.5</v>
      </c>
      <c r="J31" s="200">
        <f>'[10]10.2012.2 Rap.'!C31</f>
        <v>5.5</v>
      </c>
      <c r="K31" s="201">
        <f>'[10]10.2012.2 Rap.'!D31</f>
        <v>2.2999999999999998</v>
      </c>
      <c r="L31" s="202">
        <f>'[10]10.2012.2 Rap.'!G31</f>
        <v>0.4</v>
      </c>
      <c r="M31" s="203"/>
      <c r="N31" s="202"/>
      <c r="O31" s="193">
        <f>'[10]10.2012.3 Rap.'!C31</f>
        <v>400</v>
      </c>
      <c r="P31" s="194">
        <f>'[10]10.2012.3 Rap.'!D31</f>
        <v>200</v>
      </c>
      <c r="Q31" s="204">
        <f>'[10]10.2012.3 Rap.'!G31</f>
        <v>30</v>
      </c>
      <c r="R31" s="205"/>
      <c r="S31" s="206"/>
      <c r="T31" s="207"/>
      <c r="U31" s="208"/>
      <c r="V31" s="202"/>
      <c r="W31" s="209"/>
      <c r="X31" s="194"/>
      <c r="Y31" s="204"/>
      <c r="Z31" s="203"/>
      <c r="AA31" s="218"/>
      <c r="AB31" s="193"/>
      <c r="AC31" s="219"/>
      <c r="AD31" s="212"/>
      <c r="AE31" s="191">
        <v>29</v>
      </c>
      <c r="AF31" s="212" t="s">
        <v>80</v>
      </c>
    </row>
    <row r="32" spans="1:32">
      <c r="A32" s="191">
        <v>30</v>
      </c>
      <c r="B32" s="192" t="s">
        <v>82</v>
      </c>
      <c r="C32" s="193">
        <f>'[10]10.2012.1 Rap.'!C32</f>
        <v>8050</v>
      </c>
      <c r="D32" s="194"/>
      <c r="E32" s="195">
        <f t="shared" si="0"/>
        <v>8050</v>
      </c>
      <c r="F32" s="196"/>
      <c r="G32" s="197"/>
      <c r="H32" s="198"/>
      <c r="I32" s="199">
        <f>'[10]10.2012.1 Rap.'!I32</f>
        <v>5.5</v>
      </c>
      <c r="J32" s="200">
        <f>'[10]10.2012.2 Rap.'!C32</f>
        <v>6.23</v>
      </c>
      <c r="K32" s="201">
        <f>'[10]10.2012.2 Rap.'!D32</f>
        <v>2.5499999999999998</v>
      </c>
      <c r="L32" s="202">
        <f>'[10]10.2012.2 Rap.'!G32</f>
        <v>0.44</v>
      </c>
      <c r="M32" s="220">
        <v>2.87</v>
      </c>
      <c r="N32" s="221">
        <v>0.24</v>
      </c>
      <c r="O32" s="193">
        <f>'[10]10.2012.3 Rap.'!C32</f>
        <v>444</v>
      </c>
      <c r="P32" s="194">
        <f>'[10]10.2012.3 Rap.'!D32</f>
        <v>225</v>
      </c>
      <c r="Q32" s="204">
        <f>'[10]10.2012.3 Rap.'!G32</f>
        <v>30</v>
      </c>
      <c r="R32" s="222">
        <v>43.5</v>
      </c>
      <c r="S32" s="218">
        <v>6.9</v>
      </c>
      <c r="T32" s="223">
        <f>O32/W32</f>
        <v>1.776</v>
      </c>
      <c r="U32" s="224">
        <v>25.7</v>
      </c>
      <c r="V32" s="225">
        <v>0.98</v>
      </c>
      <c r="W32" s="226">
        <v>250</v>
      </c>
      <c r="X32" s="227">
        <v>115</v>
      </c>
      <c r="Y32" s="228">
        <v>6</v>
      </c>
      <c r="Z32" s="220">
        <v>7.85</v>
      </c>
      <c r="AA32" s="218">
        <v>7.72</v>
      </c>
      <c r="AB32" s="193">
        <v>1522</v>
      </c>
      <c r="AC32" s="219">
        <v>1384</v>
      </c>
      <c r="AD32" s="216"/>
      <c r="AE32" s="191">
        <v>30</v>
      </c>
      <c r="AF32" s="192" t="s">
        <v>82</v>
      </c>
    </row>
    <row r="33" spans="1:32" ht="13.5" thickBot="1">
      <c r="A33" s="229">
        <v>31</v>
      </c>
      <c r="B33" s="212" t="s">
        <v>82</v>
      </c>
      <c r="C33" s="230">
        <f>'[10]10.2012.1 Rap.'!C33</f>
        <v>8139</v>
      </c>
      <c r="D33" s="231"/>
      <c r="E33" s="232">
        <f t="shared" si="0"/>
        <v>8139</v>
      </c>
      <c r="F33" s="233"/>
      <c r="G33" s="234"/>
      <c r="H33" s="235"/>
      <c r="I33" s="236">
        <f>'[10]10.2012.1 Rap.'!I33</f>
        <v>7.5</v>
      </c>
      <c r="J33" s="237">
        <f>'[10]10.2012.2 Rap.'!C33</f>
        <v>6.2</v>
      </c>
      <c r="K33" s="238">
        <f>'[10]10.2012.2 Rap.'!D33</f>
        <v>2.5</v>
      </c>
      <c r="L33" s="239">
        <f>'[10]10.2012.2 Rap.'!G33</f>
        <v>0.43</v>
      </c>
      <c r="M33" s="240"/>
      <c r="N33" s="241"/>
      <c r="O33" s="230">
        <f>'[10]10.2012.3 Rap.'!C33</f>
        <v>440</v>
      </c>
      <c r="P33" s="231">
        <f>'[10]10.2012.3 Rap.'!D33</f>
        <v>220</v>
      </c>
      <c r="Q33" s="242">
        <f>'[10]10.2012.3 Rap.'!G33</f>
        <v>30</v>
      </c>
      <c r="R33" s="243"/>
      <c r="S33" s="244"/>
      <c r="T33" s="245"/>
      <c r="U33" s="246"/>
      <c r="V33" s="241"/>
      <c r="W33" s="247"/>
      <c r="X33" s="248"/>
      <c r="Y33" s="249"/>
      <c r="Z33" s="240"/>
      <c r="AA33" s="244"/>
      <c r="AB33" s="230"/>
      <c r="AC33" s="250"/>
      <c r="AD33" s="251"/>
      <c r="AE33" s="229">
        <v>31</v>
      </c>
      <c r="AF33" s="212" t="s">
        <v>82</v>
      </c>
    </row>
    <row r="34" spans="1:32" ht="13.5" thickBot="1">
      <c r="A34" s="341" t="s">
        <v>38</v>
      </c>
      <c r="B34" s="342"/>
      <c r="C34" s="252">
        <f>SUM(C3:C33)</f>
        <v>351368</v>
      </c>
      <c r="D34" s="253">
        <f>SUM(D3:D33)</f>
        <v>10466</v>
      </c>
      <c r="E34" s="253">
        <f>SUM(E3:E33)</f>
        <v>361834</v>
      </c>
      <c r="F34" s="254">
        <f>SUM(F3:F33)</f>
        <v>50732</v>
      </c>
      <c r="G34" s="255">
        <f>SUM(G3:G33)</f>
        <v>13950</v>
      </c>
      <c r="H34" s="256"/>
      <c r="I34" s="257"/>
      <c r="J34" s="258"/>
      <c r="K34" s="259"/>
      <c r="L34" s="260"/>
      <c r="M34" s="258"/>
      <c r="N34" s="261"/>
      <c r="O34" s="262"/>
      <c r="P34" s="263"/>
      <c r="Q34" s="264"/>
      <c r="R34" s="265"/>
      <c r="S34" s="261"/>
      <c r="T34" s="266"/>
      <c r="U34" s="267"/>
      <c r="V34" s="268"/>
      <c r="W34" s="267"/>
      <c r="X34" s="269"/>
      <c r="Y34" s="270"/>
      <c r="Z34" s="271"/>
      <c r="AA34" s="272"/>
      <c r="AB34" s="273"/>
      <c r="AC34" s="274"/>
      <c r="AD34" s="275" t="s">
        <v>95</v>
      </c>
      <c r="AE34" s="275"/>
      <c r="AF34" s="275"/>
    </row>
    <row r="35" spans="1:32" ht="15.75" thickBot="1">
      <c r="A35" s="343" t="s">
        <v>49</v>
      </c>
      <c r="B35" s="344"/>
      <c r="C35" s="276">
        <f>AVERAGE(C3:C33)</f>
        <v>11334.451612903225</v>
      </c>
      <c r="D35" s="277"/>
      <c r="E35" s="277">
        <f>AVERAGE(E3:E33)</f>
        <v>11672.064516129032</v>
      </c>
      <c r="F35" s="274"/>
      <c r="G35" s="278"/>
      <c r="H35" s="265"/>
      <c r="I35" s="279">
        <f t="shared" ref="I35:AC35" si="1">AVERAGE(I3:I33)</f>
        <v>6.693548387096774</v>
      </c>
      <c r="J35" s="271">
        <f t="shared" si="1"/>
        <v>4.81516129032258</v>
      </c>
      <c r="K35" s="280">
        <f t="shared" si="1"/>
        <v>2.004516129032258</v>
      </c>
      <c r="L35" s="261">
        <f t="shared" si="1"/>
        <v>0.35612903225806458</v>
      </c>
      <c r="M35" s="258">
        <f t="shared" si="1"/>
        <v>2.1700000000000004</v>
      </c>
      <c r="N35" s="261">
        <f t="shared" si="1"/>
        <v>0.192</v>
      </c>
      <c r="O35" s="262">
        <f t="shared" si="1"/>
        <v>371.51612903225805</v>
      </c>
      <c r="P35" s="277">
        <f t="shared" si="1"/>
        <v>177.80645161290323</v>
      </c>
      <c r="Q35" s="274">
        <f t="shared" si="1"/>
        <v>27.419354838709676</v>
      </c>
      <c r="R35" s="265">
        <f t="shared" si="1"/>
        <v>41.019999999999996</v>
      </c>
      <c r="S35" s="261">
        <f t="shared" si="1"/>
        <v>5.3559999999999999</v>
      </c>
      <c r="T35" s="266">
        <f t="shared" si="1"/>
        <v>1.819858761528327</v>
      </c>
      <c r="U35" s="281">
        <f t="shared" si="1"/>
        <v>19.934000000000001</v>
      </c>
      <c r="V35" s="282">
        <f t="shared" si="1"/>
        <v>1.1199999999999999</v>
      </c>
      <c r="W35" s="283">
        <f t="shared" si="1"/>
        <v>218.4</v>
      </c>
      <c r="X35" s="284">
        <f t="shared" si="1"/>
        <v>101.8</v>
      </c>
      <c r="Y35" s="285">
        <f t="shared" si="1"/>
        <v>4.8</v>
      </c>
      <c r="Z35" s="271">
        <f t="shared" si="1"/>
        <v>7.7089999999999987</v>
      </c>
      <c r="AA35" s="272">
        <f t="shared" si="1"/>
        <v>7.7190000000000012</v>
      </c>
      <c r="AB35" s="273">
        <f t="shared" si="1"/>
        <v>1090.5999999999999</v>
      </c>
      <c r="AC35" s="274">
        <f t="shared" si="1"/>
        <v>976.9</v>
      </c>
      <c r="AD35" s="286"/>
      <c r="AE35" s="286"/>
      <c r="AF35" s="286"/>
    </row>
    <row r="36" spans="1:32" ht="13.5" thickBot="1">
      <c r="A36" s="334" t="s">
        <v>96</v>
      </c>
      <c r="B36" s="335"/>
      <c r="C36" s="287"/>
      <c r="D36" s="288"/>
      <c r="E36" s="288"/>
      <c r="F36" s="288"/>
      <c r="G36" s="289"/>
      <c r="H36" s="289"/>
      <c r="I36" s="290">
        <f>'[10]10.2012.1 Rap.'!I36</f>
        <v>2647.2474999999999</v>
      </c>
      <c r="J36" s="291">
        <f>'[10]10.2012.2 Rap.'!C35</f>
        <v>1528.7464999999997</v>
      </c>
      <c r="K36" s="292">
        <f>'[10]10.2012.2 Rap.'!D35</f>
        <v>645.86038999999994</v>
      </c>
      <c r="L36" s="293">
        <f>'[10]10.2012.2 Rap.'!G35</f>
        <v>117.75099</v>
      </c>
      <c r="M36" s="294"/>
      <c r="N36" s="294"/>
      <c r="O36" s="295">
        <f>'[10]10.2012.3 Rap.'!C35</f>
        <v>120125.91700000003</v>
      </c>
      <c r="P36" s="296">
        <f>'[10]10.2012.3 Rap.'!D35</f>
        <v>58238.888000000006</v>
      </c>
      <c r="Q36" s="297">
        <f>'[10]10.2012.3 Rap.'!G35</f>
        <v>9643.0019999999986</v>
      </c>
      <c r="R36" s="289"/>
      <c r="S36" s="294"/>
      <c r="T36" s="289"/>
      <c r="U36" s="298"/>
      <c r="V36" s="298"/>
      <c r="W36" s="298"/>
      <c r="X36" s="298"/>
      <c r="Y36" s="298"/>
      <c r="Z36" s="298"/>
      <c r="AA36" s="298"/>
      <c r="AB36" s="298"/>
      <c r="AC36" s="298"/>
      <c r="AD36" s="299"/>
    </row>
    <row r="37" spans="1:32" ht="13.5" thickBot="1">
      <c r="A37" s="345" t="s">
        <v>97</v>
      </c>
      <c r="B37" s="346"/>
      <c r="C37" s="287"/>
      <c r="D37" s="288"/>
      <c r="E37" s="288"/>
      <c r="F37" s="288"/>
      <c r="G37" s="289"/>
      <c r="H37" s="289"/>
      <c r="I37" s="300">
        <f>'[10]10.2012.1 Rap.'!I37</f>
        <v>85.395080645161286</v>
      </c>
      <c r="J37" s="301">
        <f>'[10]10.2012.2 Rap.'!C36</f>
        <v>49.314403225806444</v>
      </c>
      <c r="K37" s="302">
        <f>'[10]10.2012.2 Rap.'!D36</f>
        <v>20.834206129032257</v>
      </c>
      <c r="L37" s="303">
        <f>'[10]10.2012.2 Rap.'!G36</f>
        <v>3.7984190322580647</v>
      </c>
      <c r="M37" s="294"/>
      <c r="N37" s="294"/>
      <c r="O37" s="304">
        <f>'[10]10.2012.3 Rap.'!C36</f>
        <v>3875.0295806451622</v>
      </c>
      <c r="P37" s="305">
        <f>'[10]10.2012.3 Rap.'!D36</f>
        <v>1878.673806451613</v>
      </c>
      <c r="Q37" s="306">
        <f>'[10]10.2012.3 Rap.'!G36</f>
        <v>311.06458064516124</v>
      </c>
      <c r="R37" s="289"/>
      <c r="S37" s="294"/>
      <c r="T37" s="289"/>
      <c r="U37" s="298"/>
      <c r="V37" s="298"/>
      <c r="W37" s="298"/>
      <c r="X37" s="298"/>
      <c r="Y37" s="298"/>
      <c r="Z37" s="298"/>
      <c r="AA37" s="298"/>
      <c r="AB37" s="298"/>
      <c r="AC37" s="298"/>
      <c r="AD37" s="307"/>
    </row>
    <row r="38" spans="1:32" ht="13.5" thickBot="1">
      <c r="A38" s="334" t="s">
        <v>98</v>
      </c>
      <c r="B38" s="335"/>
      <c r="C38" s="298"/>
      <c r="D38" s="298"/>
      <c r="E38" s="298"/>
      <c r="F38" s="298"/>
      <c r="G38" s="298"/>
      <c r="H38" s="298"/>
      <c r="I38" s="308"/>
      <c r="J38" s="309">
        <f>'[10]10.2012.2 Rap.'!C37</f>
        <v>22415.637829912022</v>
      </c>
      <c r="K38" s="308"/>
      <c r="L38" s="308"/>
      <c r="M38" s="298"/>
      <c r="N38" s="310"/>
      <c r="O38" s="311">
        <f>'[10]10.2012.3 Rap.'!C37</f>
        <v>29807.919851116621</v>
      </c>
      <c r="P38" s="312"/>
      <c r="Q38" s="308"/>
      <c r="R38" s="313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</row>
    <row r="39" spans="1:32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310"/>
      <c r="O39" s="298"/>
      <c r="P39" s="298"/>
      <c r="Q39" s="298"/>
      <c r="R39" s="313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</row>
    <row r="40" spans="1:32">
      <c r="A40" s="298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310"/>
      <c r="O40" s="298"/>
      <c r="P40" s="298"/>
      <c r="Q40" s="298"/>
      <c r="R40" s="313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</row>
    <row r="41" spans="1:32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310"/>
      <c r="O41" s="298"/>
      <c r="P41" s="298"/>
      <c r="Q41" s="298"/>
      <c r="R41" s="313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</row>
  </sheetData>
  <mergeCells count="19">
    <mergeCell ref="A1:B1"/>
    <mergeCell ref="C1:F1"/>
    <mergeCell ref="G1:G2"/>
    <mergeCell ref="H1:I1"/>
    <mergeCell ref="J1:L1"/>
    <mergeCell ref="M1:N1"/>
    <mergeCell ref="A38:B38"/>
    <mergeCell ref="AD1:AF1"/>
    <mergeCell ref="A2:B2"/>
    <mergeCell ref="A34:B34"/>
    <mergeCell ref="A35:B35"/>
    <mergeCell ref="A36:B36"/>
    <mergeCell ref="A37:B37"/>
    <mergeCell ref="O1:Q1"/>
    <mergeCell ref="R1:S1"/>
    <mergeCell ref="U1:V1"/>
    <mergeCell ref="W1:Y1"/>
    <mergeCell ref="Z1:AA1"/>
    <mergeCell ref="AB1:AC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Récap. </vt:lpstr>
      <vt:lpstr>Rapport </vt:lpstr>
      <vt:lpstr>Analyses octobre </vt:lpstr>
      <vt:lpstr>'Rapport '!Zone_d_impression</vt:lpstr>
      <vt:lpstr>'Récap.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2012-12-05T11:10:27Z</dcterms:modified>
</cp:coreProperties>
</file>