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Avril" sheetId="6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<sst xmlns="http://schemas.openxmlformats.org/spreadsheetml/2006/main" count="237" uniqueCount="102">
  <si>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</si>
  <si>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</si>
  <si>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</si>
  <si>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</si>
  <si>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</si>
  <si>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</si>
  <si>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</si>
  <si>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</si>
  <si>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</si>
  <si>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</si>
  <si>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</si>
  <si>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</si>
  <si>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</si>
  <si>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</si>
  <si>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</si>
  <si>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</si>
  <si>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</si>
  <si>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</si>
  <si>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</si>
  <si>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</si>
  <si>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</si>
  <si>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</si>
  <si>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</si>
  <si>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</si>
  <si>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</si>
  <si>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</si>
  <si>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</si>
  <si>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</si>
  <si>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</si>
  <si>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</si>
  <si>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</si>
  <si>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</si>
  <si>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</si>
  <si>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</si>
  <si>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</si>
  <si>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</si>
  <si>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</si>
  <si>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</si>
  <si>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</si>
  <si>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</si>
  <si>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</si>
  <si>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</si>
  <si>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</si>
  <si>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</si>
  <si>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</si>
  <si>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</si>
  <si>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</si>
  <si>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</si>
  <si>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</si>
  <si>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</si>
  <si>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</si>
  <si>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</si>
  <si>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</si>
  <si>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</si>
  <si>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</si>
  <si>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</si>
  <si>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AVRIL       2014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</si>
  <si>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</si>
  <si>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</si>
  <si>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</si>
  <si>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</si>
  <si>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</si>
  <si>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</si>
  <si>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</si>
  <si>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</si>
  <si>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</si>
  <si>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</si>
  <si>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</si>
  <si>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</si>
  <si>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AVRIL   2014</t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</si>
  <si>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</si>
  <si>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</si>
  <si>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</si>
  <si>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</si>
  <si>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</si>
  <si>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</si>
  <si>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</si>
  <si>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</si>
  <si>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</si>
  <si>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</si>
  <si>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M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</si>
  <si>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312 l/j AF 51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</si>
  <si>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312 l/j AF 11</t>
    </r>
  </si>
  <si>
    <t>J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</si>
  <si>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312 l/j </t>
    </r>
  </si>
  <si>
    <t>V</t>
  </si>
  <si>
    <t>S</t>
  </si>
  <si>
    <t>D</t>
  </si>
  <si>
    <t>L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</si>
  <si>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360 l/j AF 69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</si>
  <si>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360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</si>
  <si>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360 l/j AF 72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</si>
  <si>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360 l/j AF 73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</si>
  <si>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360 l/j AF 66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</si>
  <si>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360 l/j AF 131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</si>
  <si>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 360 l/j AF 189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</si>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</sst>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3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1" fontId="6" fillId="0" borderId="2" xfId="20" applyNumberFormat="1" applyFont="1" applyBorder="1" applyAlignment="1">
      <alignment vertical="center"/>
      <protection/>
    </xf>
    <xf numFmtId="1" fontId="6" fillId="0" borderId="22" xfId="20" applyNumberFormat="1" applyFont="1" applyBorder="1" applyAlignment="1">
      <alignment vertical="center"/>
      <protection/>
    </xf>
    <xf numFmtId="2" fontId="6" fillId="0" borderId="23" xfId="20" applyNumberFormat="1" applyFont="1" applyBorder="1" applyAlignment="1">
      <alignment vertical="center"/>
      <protection/>
    </xf>
    <xf numFmtId="1" fontId="6" fillId="0" borderId="24" xfId="20" applyNumberFormat="1" applyFont="1" applyBorder="1" applyAlignment="1">
      <alignment vertical="center"/>
      <protection/>
    </xf>
    <xf numFmtId="1" fontId="6" fillId="0" borderId="18" xfId="20" applyNumberFormat="1" applyFont="1" applyBorder="1" applyAlignment="1">
      <alignment vertical="center"/>
      <protection/>
    </xf>
    <xf numFmtId="1" fontId="6" fillId="0" borderId="3" xfId="20" applyNumberFormat="1" applyFont="1" applyBorder="1" applyAlignment="1">
      <alignment vertical="center"/>
      <protection/>
    </xf>
    <xf numFmtId="1" fontId="6" fillId="0" borderId="19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2" fontId="6" fillId="0" borderId="19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1" fontId="6" fillId="0" borderId="27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1" fontId="6" fillId="0" borderId="32" xfId="20" applyNumberFormat="1" applyFont="1" applyBorder="1" applyAlignment="1">
      <alignment vertical="center"/>
      <protection/>
    </xf>
    <xf numFmtId="1" fontId="6" fillId="0" borderId="33" xfId="20" applyNumberFormat="1" applyFont="1" applyBorder="1" applyAlignment="1">
      <alignment vertical="center"/>
      <protection/>
    </xf>
    <xf numFmtId="2" fontId="6" fillId="0" borderId="31" xfId="20" applyNumberFormat="1" applyFont="1" applyBorder="1" applyAlignment="1">
      <alignment vertical="center"/>
      <protection/>
    </xf>
    <xf numFmtId="1" fontId="6" fillId="0" borderId="30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1" fontId="6" fillId="0" borderId="34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37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1" fontId="6" fillId="0" borderId="10" xfId="20" applyNumberFormat="1" applyFont="1" applyBorder="1" applyAlignment="1">
      <alignment vertical="center"/>
      <protection/>
    </xf>
    <xf numFmtId="1" fontId="6" fillId="0" borderId="11" xfId="20" applyNumberFormat="1" applyFont="1" applyBorder="1" applyAlignment="1">
      <alignment vertical="center"/>
      <protection/>
    </xf>
    <xf numFmtId="2" fontId="6" fillId="0" borderId="38" xfId="20" applyNumberFormat="1" applyFont="1" applyBorder="1" applyAlignment="1">
      <alignment vertical="center"/>
      <protection/>
    </xf>
    <xf numFmtId="1" fontId="6" fillId="0" borderId="8" xfId="20" applyNumberFormat="1" applyFont="1" applyBorder="1" applyAlignment="1">
      <alignment vertical="center"/>
      <protection/>
    </xf>
    <xf numFmtId="1" fontId="6" fillId="0" borderId="7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2" fontId="6" fillId="0" borderId="7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1" fontId="6" fillId="0" borderId="14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1" fontId="7" fillId="0" borderId="1" xfId="20" applyNumberFormat="1" applyFont="1" applyBorder="1" applyAlignment="1">
      <alignment horizontal="right" vertical="center"/>
      <protection/>
    </xf>
    <xf numFmtId="1" fontId="6" fillId="0" borderId="25" xfId="20" applyNumberFormat="1" applyFont="1" applyBorder="1">
      <alignment/>
      <protection/>
    </xf>
    <xf numFmtId="2" fontId="6" fillId="0" borderId="23" xfId="20" applyNumberFormat="1" applyFont="1" applyBorder="1">
      <alignment/>
      <protection/>
    </xf>
    <xf numFmtId="1" fontId="7" fillId="0" borderId="20" xfId="20" applyNumberFormat="1" applyFont="1" applyBorder="1" applyAlignment="1">
      <alignment vertical="center"/>
      <protection/>
    </xf>
    <xf numFmtId="1" fontId="7" fillId="0" borderId="18" xfId="20" applyNumberFormat="1" applyFont="1" applyBorder="1" applyAlignment="1">
      <alignment vertical="center"/>
      <protection/>
    </xf>
    <xf numFmtId="2" fontId="6" fillId="0" borderId="40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1" fontId="7" fillId="0" borderId="41" xfId="20" applyNumberFormat="1" applyFont="1" applyBorder="1" applyAlignment="1">
      <alignment vertical="center"/>
      <protection/>
    </xf>
    <xf numFmtId="2" fontId="7" fillId="0" borderId="40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42" xfId="20" applyFont="1" applyBorder="1" applyAlignment="1">
      <alignment vertical="center"/>
      <protection/>
    </xf>
    <xf numFmtId="1" fontId="8" fillId="0" borderId="43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0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horizontal="right" vertical="center"/>
      <protection/>
    </xf>
    <xf numFmtId="1" fontId="8" fillId="0" borderId="42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horizontal="right" vertical="center"/>
      <protection/>
    </xf>
    <xf numFmtId="1" fontId="8" fillId="0" borderId="46" xfId="20" applyNumberFormat="1" applyFont="1" applyBorder="1" applyAlignment="1">
      <alignment horizontal="right" vertical="center"/>
      <protection/>
    </xf>
    <xf numFmtId="2" fontId="8" fillId="0" borderId="47" xfId="20" applyNumberFormat="1" applyFont="1" applyBorder="1" applyAlignment="1">
      <alignment horizontal="right" vertical="center"/>
      <protection/>
    </xf>
    <xf numFmtId="2" fontId="8" fillId="0" borderId="46" xfId="20" applyNumberFormat="1" applyFont="1" applyBorder="1" applyAlignment="1">
      <alignment vertical="center"/>
      <protection/>
    </xf>
    <xf numFmtId="1" fontId="8" fillId="0" borderId="47" xfId="20" applyNumberFormat="1" applyFont="1" applyBorder="1" applyAlignment="1">
      <alignment vertical="center"/>
      <protection/>
    </xf>
    <xf numFmtId="1" fontId="8" fillId="0" borderId="48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64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41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2" fontId="6" fillId="0" borderId="0" xfId="20" applyNumberFormat="1" applyFont="1" applyBorder="1">
      <alignment/>
      <protection/>
    </xf>
    <xf numFmtId="164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2" fontId="6" fillId="0" borderId="33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2" fontId="7" fillId="0" borderId="0" xfId="20" applyNumberFormat="1" applyFont="1" applyBorder="1" applyAlignment="1">
      <alignment vertical="center"/>
      <protection/>
    </xf>
    <xf numFmtId="2" fontId="6" fillId="0" borderId="49" xfId="20" applyNumberFormat="1" applyFont="1" applyBorder="1" applyAlignment="1">
      <alignment vertical="center"/>
      <protection/>
    </xf>
    <xf numFmtId="2" fontId="6" fillId="0" borderId="50" xfId="20" applyNumberFormat="1" applyFont="1" applyBorder="1" applyAlignment="1">
      <alignment vertical="center"/>
      <protection/>
    </xf>
    <xf numFmtId="2" fontId="6" fillId="0" borderId="51" xfId="20" applyNumberFormat="1" applyFont="1" applyBorder="1" applyAlignment="1">
      <alignment vertical="center"/>
      <protection/>
    </xf>
    <xf numFmtId="2" fontId="6" fillId="0" borderId="52" xfId="20" applyNumberFormat="1" applyFont="1" applyBorder="1" applyAlignment="1">
      <alignment vertical="center"/>
      <protection/>
    </xf>
    <xf numFmtId="2" fontId="6" fillId="0" borderId="53" xfId="20" applyNumberFormat="1" applyFont="1" applyBorder="1" applyAlignment="1">
      <alignment vertical="center"/>
      <protection/>
    </xf>
    <xf numFmtId="164" fontId="7" fillId="0" borderId="42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2" fontId="7" fillId="0" borderId="41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49" fontId="7" fillId="0" borderId="23" xfId="20" applyNumberFormat="1" applyFont="1" applyBorder="1" applyAlignment="1">
      <alignment vertical="center"/>
      <protection/>
    </xf>
    <xf numFmtId="0" fontId="7" fillId="0" borderId="23" xfId="20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2" fontId="8" fillId="0" borderId="40" xfId="20" applyNumberFormat="1" applyFont="1" applyBorder="1" applyAlignment="1">
      <alignment vertical="center"/>
      <protection/>
    </xf>
    <xf numFmtId="2" fontId="8" fillId="0" borderId="47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44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1" fontId="8" fillId="0" borderId="54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horizontal="center" vertical="center" wrapText="1"/>
      <protection/>
    </xf>
    <xf numFmtId="2" fontId="8" fillId="0" borderId="43" xfId="20" applyNumberFormat="1" applyFont="1" applyBorder="1" applyAlignment="1">
      <alignment horizontal="center" vertical="center" wrapText="1"/>
      <protection/>
    </xf>
    <xf numFmtId="2" fontId="8" fillId="0" borderId="55" xfId="20" applyNumberFormat="1" applyFont="1" applyBorder="1" applyAlignment="1">
      <alignment horizontal="center" vertical="center" wrapText="1"/>
      <protection/>
    </xf>
    <xf numFmtId="2" fontId="8" fillId="0" borderId="56" xfId="20" applyNumberFormat="1" applyFont="1" applyBorder="1" applyAlignment="1">
      <alignment vertical="center"/>
      <protection/>
    </xf>
    <xf numFmtId="2" fontId="8" fillId="0" borderId="54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5" xfId="20" applyFont="1" applyBorder="1" applyAlignment="1">
      <alignment vertical="center"/>
      <protection/>
    </xf>
    <xf numFmtId="0" fontId="9" fillId="0" borderId="55" xfId="20" applyFont="1" applyBorder="1" applyAlignment="1">
      <alignment vertical="center"/>
      <protection/>
    </xf>
    <xf numFmtId="0" fontId="9" fillId="0" borderId="54" xfId="20" applyFont="1" applyBorder="1" applyAlignment="1">
      <alignment vertical="center"/>
      <protection/>
    </xf>
    <xf numFmtId="2" fontId="7" fillId="0" borderId="5" xfId="20" applyNumberFormat="1" applyFont="1" applyBorder="1" applyAlignment="1">
      <alignment vertical="center"/>
      <protection/>
    </xf>
    <xf numFmtId="1" fontId="7" fillId="0" borderId="57" xfId="20" applyNumberFormat="1" applyFont="1" applyBorder="1" applyAlignment="1">
      <alignment vertical="center"/>
      <protection/>
    </xf>
    <xf numFmtId="1" fontId="7" fillId="0" borderId="47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2" fontId="7" fillId="0" borderId="51" xfId="20" applyNumberFormat="1" applyFont="1" applyBorder="1" applyAlignment="1">
      <alignment vertical="center"/>
      <protection/>
    </xf>
    <xf numFmtId="2" fontId="7" fillId="0" borderId="47" xfId="20" applyNumberFormat="1" applyFont="1" applyBorder="1" applyAlignment="1">
      <alignment vertical="center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2" fillId="0" borderId="58" xfId="20" applyNumberFormat="1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4" fillId="0" borderId="21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164" fontId="12" fillId="0" borderId="16" xfId="20" applyNumberFormat="1" applyFont="1" applyBorder="1" applyAlignment="1">
      <alignment horizontal="center" vertical="center" wrapText="1"/>
      <protection/>
    </xf>
    <xf numFmtId="49" fontId="12" fillId="0" borderId="2" xfId="20" applyNumberFormat="1" applyFont="1" applyBorder="1" applyAlignment="1">
      <alignment horizontal="center" vertical="center" wrapText="1"/>
      <protection/>
    </xf>
    <xf numFmtId="49" fontId="12" fillId="0" borderId="3" xfId="20" applyNumberFormat="1" applyFont="1" applyBorder="1" applyAlignment="1">
      <alignment horizontal="center" vertical="center" wrapText="1"/>
      <protection/>
    </xf>
    <xf numFmtId="49" fontId="12" fillId="0" borderId="4" xfId="20" applyNumberFormat="1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14" fillId="0" borderId="5" xfId="20" applyFont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14" fillId="0" borderId="15" xfId="20" applyNumberFormat="1" applyFont="1" applyBorder="1" applyAlignment="1">
      <alignment horizontal="center" vertical="center" wrapText="1"/>
      <protection/>
    </xf>
    <xf numFmtId="2" fontId="9" fillId="0" borderId="61" xfId="20" applyNumberFormat="1" applyFont="1" applyBorder="1" applyAlignment="1">
      <alignment horizontal="center" vertical="center" wrapText="1"/>
      <protection/>
    </xf>
    <xf numFmtId="2" fontId="14" fillId="0" borderId="12" xfId="20" applyNumberFormat="1" applyFont="1" applyBorder="1" applyAlignment="1">
      <alignment horizontal="center" vertical="center" wrapText="1"/>
      <protection/>
    </xf>
    <xf numFmtId="2" fontId="9" fillId="0" borderId="59" xfId="20" applyNumberFormat="1" applyFont="1" applyBorder="1" applyAlignment="1">
      <alignment horizontal="center" vertical="center" wrapText="1"/>
      <protection/>
    </xf>
    <xf numFmtId="0" fontId="9" fillId="0" borderId="61" xfId="20" applyFont="1" applyBorder="1" applyAlignment="1">
      <alignment horizontal="center" vertical="center" wrapText="1"/>
      <protection/>
    </xf>
    <xf numFmtId="1" fontId="14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24" xfId="20" applyNumberFormat="1" applyBorder="1" applyAlignment="1">
      <alignment horizontal="right" vertical="center"/>
      <protection/>
    </xf>
    <xf numFmtId="0" fontId="1" fillId="0" borderId="18" xfId="20" applyBorder="1" applyAlignment="1">
      <alignment horizontal="right" vertical="center"/>
      <protection/>
    </xf>
    <xf numFmtId="1" fontId="1" fillId="0" borderId="25" xfId="20" applyNumberFormat="1" applyBorder="1" applyAlignment="1">
      <alignment horizontal="right" vertical="center"/>
      <protection/>
    </xf>
    <xf numFmtId="0" fontId="1" fillId="0" borderId="25" xfId="20" applyBorder="1" applyAlignment="1">
      <alignment horizontal="right" vertical="center"/>
      <protection/>
    </xf>
    <xf numFmtId="0" fontId="1" fillId="0" borderId="1" xfId="20" applyBorder="1" applyAlignment="1">
      <alignment horizontal="right" vertical="center"/>
      <protection/>
    </xf>
    <xf numFmtId="164" fontId="1" fillId="0" borderId="24" xfId="20" applyNumberFormat="1" applyBorder="1" applyAlignment="1" applyProtection="1">
      <alignment horizontal="right" vertical="center"/>
      <protection locked="0"/>
    </xf>
    <xf numFmtId="164" fontId="1" fillId="0" borderId="23" xfId="20" applyNumberFormat="1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2" fontId="1" fillId="0" borderId="18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2" fontId="1" fillId="0" borderId="41" xfId="20" applyNumberFormat="1" applyBorder="1" applyAlignment="1">
      <alignment horizontal="right" vertical="center"/>
      <protection/>
    </xf>
    <xf numFmtId="0" fontId="1" fillId="0" borderId="23" xfId="20" applyBorder="1" applyAlignment="1">
      <alignment horizontal="right" vertical="center"/>
      <protection/>
    </xf>
    <xf numFmtId="0" fontId="1" fillId="0" borderId="17" xfId="20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0" fontId="1" fillId="0" borderId="27" xfId="20" applyBorder="1" applyAlignment="1">
      <alignment horizontal="right" vertical="center"/>
      <protection/>
    </xf>
    <xf numFmtId="0" fontId="1" fillId="0" borderId="19" xfId="20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horizontal="right" vertical="center"/>
      <protection locked="0"/>
    </xf>
    <xf numFmtId="1" fontId="1" fillId="0" borderId="26" xfId="20" applyNumberFormat="1" applyBorder="1" applyAlignment="1">
      <alignment horizontal="right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1" fontId="1" fillId="0" borderId="32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33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0" fontId="1" fillId="0" borderId="28" xfId="20" applyBorder="1" applyAlignment="1">
      <alignment horizontal="right" vertical="center"/>
      <protection/>
    </xf>
    <xf numFmtId="164" fontId="1" fillId="0" borderId="32" xfId="20" applyNumberFormat="1" applyBorder="1" applyAlignment="1" applyProtection="1">
      <alignment horizontal="right" vertical="center"/>
      <protection locked="0"/>
    </xf>
    <xf numFmtId="164" fontId="1" fillId="0" borderId="31" xfId="20" applyNumberFormat="1" applyBorder="1" applyAlignment="1">
      <alignment horizontal="right" vertical="center"/>
      <protection/>
    </xf>
    <xf numFmtId="2" fontId="1" fillId="0" borderId="32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62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0" fontId="1" fillId="0" borderId="62" xfId="20" applyBorder="1" applyAlignment="1">
      <alignment horizontal="right" vertical="center"/>
      <protection/>
    </xf>
    <xf numFmtId="0" fontId="1" fillId="0" borderId="35" xfId="20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horizontal="right" vertical="center"/>
      <protection/>
    </xf>
    <xf numFmtId="0" fontId="1" fillId="0" borderId="34" xfId="20" applyBorder="1" applyAlignment="1">
      <alignment horizontal="right"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1" fontId="1" fillId="0" borderId="63" xfId="20" applyNumberFormat="1" applyBorder="1" applyAlignment="1">
      <alignment horizontal="right" vertical="center"/>
      <protection/>
    </xf>
    <xf numFmtId="1" fontId="1" fillId="0" borderId="31" xfId="20" applyNumberFormat="1" applyBorder="1" applyAlignment="1">
      <alignment horizontal="right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0" fontId="1" fillId="0" borderId="28" xfId="20" applyBorder="1" applyAlignment="1">
      <alignment horizontal="center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1" fontId="1" fillId="0" borderId="64" xfId="20" applyNumberFormat="1" applyBorder="1" applyAlignment="1">
      <alignment horizontal="right" vertical="center"/>
      <protection/>
    </xf>
    <xf numFmtId="0" fontId="1" fillId="0" borderId="28" xfId="21" applyFont="1" applyBorder="1" applyAlignment="1">
      <alignment horizontal="center" vertical="center"/>
      <protection/>
    </xf>
    <xf numFmtId="0" fontId="19" fillId="0" borderId="28" xfId="21" applyFont="1" applyBorder="1" applyAlignment="1">
      <alignment horizontal="center" vertical="center"/>
      <protection/>
    </xf>
    <xf numFmtId="0" fontId="20" fillId="0" borderId="28" xfId="20" applyFont="1" applyBorder="1" applyAlignment="1">
      <alignment horizontal="center" vertical="center"/>
      <protection/>
    </xf>
    <xf numFmtId="2" fontId="1" fillId="0" borderId="33" xfId="20" applyNumberFormat="1" applyFont="1" applyBorder="1" applyAlignment="1">
      <alignment horizontal="right" vertical="center"/>
      <protection/>
    </xf>
    <xf numFmtId="1" fontId="1" fillId="0" borderId="31" xfId="20" applyNumberFormat="1" applyFont="1" applyBorder="1" applyAlignment="1">
      <alignment horizontal="right" vertical="center"/>
      <protection/>
    </xf>
    <xf numFmtId="2" fontId="1" fillId="0" borderId="32" xfId="20" applyNumberFormat="1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0" fontId="1" fillId="0" borderId="35" xfId="20" applyFont="1" applyBorder="1" applyAlignment="1">
      <alignment horizontal="right"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horizontal="right" vertical="center"/>
      <protection/>
    </xf>
    <xf numFmtId="2" fontId="1" fillId="0" borderId="15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0" fontId="1" fillId="0" borderId="59" xfId="20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52" xfId="20" applyBorder="1" applyAlignment="1">
      <alignment horizontal="right" vertical="center"/>
      <protection/>
    </xf>
    <xf numFmtId="1" fontId="1" fillId="0" borderId="39" xfId="20" applyNumberFormat="1" applyBorder="1" applyAlignment="1">
      <alignment horizontal="right" vertical="center"/>
      <protection/>
    </xf>
    <xf numFmtId="0" fontId="1" fillId="0" borderId="39" xfId="20" applyBorder="1" applyAlignment="1">
      <alignment horizontal="right" vertical="center"/>
      <protection/>
    </xf>
    <xf numFmtId="0" fontId="1" fillId="0" borderId="65" xfId="20" applyBorder="1" applyAlignment="1">
      <alignment horizontal="right" vertical="center"/>
      <protection/>
    </xf>
    <xf numFmtId="164" fontId="1" fillId="0" borderId="63" xfId="20" applyNumberFormat="1" applyBorder="1" applyAlignment="1">
      <alignment horizontal="right" vertical="center"/>
      <protection/>
    </xf>
    <xf numFmtId="164" fontId="1" fillId="0" borderId="38" xfId="20" applyNumberFormat="1" applyBorder="1" applyAlignment="1">
      <alignment horizontal="right" vertical="center"/>
      <protection/>
    </xf>
    <xf numFmtId="2" fontId="1" fillId="0" borderId="64" xfId="20" applyNumberFormat="1" applyBorder="1" applyAlignment="1">
      <alignment horizontal="right" vertical="center"/>
      <protection/>
    </xf>
    <xf numFmtId="2" fontId="1" fillId="0" borderId="52" xfId="20" applyNumberFormat="1" applyBorder="1" applyAlignment="1">
      <alignment horizontal="right" vertical="center"/>
      <protection/>
    </xf>
    <xf numFmtId="2" fontId="1" fillId="0" borderId="38" xfId="20" applyNumberFormat="1" applyBorder="1" applyAlignment="1">
      <alignment horizontal="right" vertical="center"/>
      <protection/>
    </xf>
    <xf numFmtId="2" fontId="1" fillId="0" borderId="57" xfId="20" applyNumberFormat="1" applyFont="1" applyBorder="1" applyAlignment="1">
      <alignment horizontal="right" vertical="center"/>
      <protection/>
    </xf>
    <xf numFmtId="2" fontId="1" fillId="0" borderId="66" xfId="20" applyNumberFormat="1" applyFont="1" applyBorder="1" applyAlignment="1">
      <alignment horizontal="right" vertical="center"/>
      <protection/>
    </xf>
    <xf numFmtId="0" fontId="1" fillId="0" borderId="49" xfId="20" applyBorder="1" applyAlignment="1">
      <alignment horizontal="right" vertical="center"/>
      <protection/>
    </xf>
    <xf numFmtId="0" fontId="1" fillId="0" borderId="53" xfId="20" applyBorder="1" applyAlignment="1">
      <alignment horizontal="right" vertical="center"/>
      <protection/>
    </xf>
    <xf numFmtId="0" fontId="1" fillId="0" borderId="59" xfId="20" applyFont="1" applyBorder="1" applyAlignment="1">
      <alignment horizontal="right" vertical="center"/>
      <protection/>
    </xf>
    <xf numFmtId="2" fontId="1" fillId="0" borderId="60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7" xfId="20" applyNumberFormat="1" applyFont="1" applyBorder="1" applyAlignment="1">
      <alignment horizontal="right" vertical="center"/>
      <protection/>
    </xf>
    <xf numFmtId="2" fontId="1" fillId="0" borderId="12" xfId="20" applyNumberFormat="1" applyFont="1" applyBorder="1" applyAlignment="1">
      <alignment horizontal="right" vertical="center"/>
      <protection/>
    </xf>
    <xf numFmtId="0" fontId="1" fillId="0" borderId="67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2" fontId="1" fillId="0" borderId="67" xfId="20" applyNumberFormat="1" applyFont="1" applyBorder="1" applyAlignment="1">
      <alignment horizontal="right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1" fontId="1" fillId="0" borderId="12" xfId="20" applyNumberFormat="1" applyFont="1" applyBorder="1" applyAlignment="1">
      <alignment horizontal="right" vertical="center"/>
      <protection/>
    </xf>
    <xf numFmtId="0" fontId="9" fillId="0" borderId="45" xfId="20" applyFont="1" applyBorder="1" applyAlignment="1">
      <alignment horizontal="left" vertical="center" wrapText="1"/>
      <protection/>
    </xf>
    <xf numFmtId="0" fontId="9" fillId="0" borderId="55" xfId="20" applyFont="1" applyBorder="1" applyAlignment="1">
      <alignment horizontal="left" vertical="center" wrapText="1"/>
      <protection/>
    </xf>
    <xf numFmtId="1" fontId="9" fillId="0" borderId="43" xfId="20" applyNumberFormat="1" applyFont="1" applyBorder="1" applyAlignment="1">
      <alignment horizontal="right" vertical="center" wrapText="1"/>
      <protection/>
    </xf>
    <xf numFmtId="0" fontId="9" fillId="0" borderId="46" xfId="20" applyFont="1" applyBorder="1" applyAlignment="1">
      <alignment horizontal="right" vertical="center" wrapText="1"/>
      <protection/>
    </xf>
    <xf numFmtId="0" fontId="9" fillId="0" borderId="47" xfId="20" applyFont="1" applyBorder="1" applyAlignment="1">
      <alignment horizontal="right" vertical="center" wrapText="1"/>
      <protection/>
    </xf>
    <xf numFmtId="0" fontId="9" fillId="0" borderId="42" xfId="20" applyFont="1" applyBorder="1" applyAlignment="1">
      <alignment horizontal="right" vertical="center" wrapText="1"/>
      <protection/>
    </xf>
    <xf numFmtId="164" fontId="9" fillId="0" borderId="43" xfId="20" applyNumberFormat="1" applyFont="1" applyBorder="1" applyAlignment="1">
      <alignment horizontal="right" vertical="center" wrapText="1"/>
      <protection/>
    </xf>
    <xf numFmtId="164" fontId="9" fillId="0" borderId="47" xfId="20" applyNumberFormat="1" applyFont="1" applyBorder="1" applyAlignment="1">
      <alignment horizontal="right" vertical="center" wrapText="1"/>
      <protection/>
    </xf>
    <xf numFmtId="2" fontId="21" fillId="0" borderId="43" xfId="20" applyNumberFormat="1" applyFont="1" applyBorder="1" applyAlignment="1">
      <alignment horizontal="right" vertical="center"/>
      <protection/>
    </xf>
    <xf numFmtId="2" fontId="21" fillId="0" borderId="40" xfId="20" applyNumberFormat="1" applyFont="1" applyBorder="1" applyAlignment="1">
      <alignment horizontal="right" vertical="center"/>
      <protection/>
    </xf>
    <xf numFmtId="2" fontId="21" fillId="0" borderId="55" xfId="20" applyNumberFormat="1" applyFont="1" applyBorder="1" applyAlignment="1">
      <alignment horizontal="right" vertical="center"/>
      <protection/>
    </xf>
    <xf numFmtId="2" fontId="21" fillId="0" borderId="47" xfId="20" applyNumberFormat="1" applyFont="1" applyBorder="1" applyAlignment="1">
      <alignment horizontal="right" vertical="center"/>
      <protection/>
    </xf>
    <xf numFmtId="1" fontId="21" fillId="0" borderId="45" xfId="20" applyNumberFormat="1" applyFont="1" applyBorder="1" applyAlignment="1">
      <alignment horizontal="right" vertical="center"/>
      <protection/>
    </xf>
    <xf numFmtId="1" fontId="21" fillId="0" borderId="40" xfId="20" applyNumberFormat="1" applyFont="1" applyBorder="1" applyAlignment="1">
      <alignment horizontal="right" vertical="center"/>
      <protection/>
    </xf>
    <xf numFmtId="1" fontId="21" fillId="0" borderId="55" xfId="20" applyNumberFormat="1" applyFont="1" applyBorder="1" applyAlignment="1">
      <alignment horizontal="right" vertical="center"/>
      <protection/>
    </xf>
    <xf numFmtId="164" fontId="21" fillId="0" borderId="43" xfId="20" applyNumberFormat="1" applyFont="1" applyBorder="1" applyAlignment="1">
      <alignment horizontal="right" vertical="center"/>
      <protection/>
    </xf>
    <xf numFmtId="164" fontId="21" fillId="0" borderId="42" xfId="20" applyNumberFormat="1" applyFont="1" applyBorder="1" applyAlignment="1">
      <alignment horizontal="right" vertical="center"/>
      <protection/>
    </xf>
    <xf numFmtId="0" fontId="1" fillId="0" borderId="43" xfId="20" applyBorder="1" applyAlignment="1">
      <alignment horizontal="right" vertical="center"/>
      <protection/>
    </xf>
    <xf numFmtId="0" fontId="1" fillId="0" borderId="46" xfId="20" applyBorder="1" applyAlignment="1">
      <alignment horizontal="right" vertical="center"/>
      <protection/>
    </xf>
    <xf numFmtId="0" fontId="1" fillId="0" borderId="40" xfId="20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2" fontId="21" fillId="0" borderId="45" xfId="20" applyNumberFormat="1" applyFont="1" applyBorder="1" applyAlignment="1">
      <alignment horizontal="right" vertical="center"/>
      <protection/>
    </xf>
    <xf numFmtId="2" fontId="21" fillId="0" borderId="47" xfId="20" applyNumberFormat="1" applyFont="1" applyBorder="1" applyAlignment="1">
      <alignment horizontal="right" vertical="center" wrapText="1"/>
      <protection/>
    </xf>
    <xf numFmtId="1" fontId="21" fillId="0" borderId="48" xfId="20" applyNumberFormat="1" applyFont="1" applyBorder="1" applyAlignment="1">
      <alignment horizontal="right" vertical="center"/>
      <protection/>
    </xf>
    <xf numFmtId="1" fontId="21" fillId="0" borderId="47" xfId="20" applyNumberFormat="1" applyFont="1" applyBorder="1" applyAlignment="1">
      <alignment horizontal="right" vertical="center"/>
      <protection/>
    </xf>
    <xf numFmtId="0" fontId="22" fillId="0" borderId="42" xfId="20" applyFont="1" applyBorder="1" applyAlignment="1">
      <alignment horizontal="center" vertical="center"/>
      <protection/>
    </xf>
    <xf numFmtId="0" fontId="22" fillId="0" borderId="43" xfId="20" applyFont="1" applyBorder="1" applyAlignment="1">
      <alignment horizontal="center" vertical="center"/>
      <protection/>
    </xf>
    <xf numFmtId="0" fontId="22" fillId="0" borderId="47" xfId="20" applyFont="1" applyBorder="1" applyAlignment="1">
      <alignment horizontal="center" vertical="center"/>
      <protection/>
    </xf>
    <xf numFmtId="0" fontId="21" fillId="0" borderId="45" xfId="20" applyFont="1" applyBorder="1" applyAlignment="1">
      <alignment horizontal="left" vertical="center"/>
      <protection/>
    </xf>
    <xf numFmtId="0" fontId="21" fillId="0" borderId="55" xfId="20" applyFont="1" applyBorder="1" applyAlignment="1">
      <alignment horizontal="left" vertical="center"/>
      <protection/>
    </xf>
    <xf numFmtId="1" fontId="21" fillId="0" borderId="43" xfId="20" applyNumberFormat="1" applyFont="1" applyBorder="1" applyAlignment="1">
      <alignment horizontal="right" vertical="center"/>
      <protection/>
    </xf>
    <xf numFmtId="1" fontId="21" fillId="0" borderId="46" xfId="20" applyNumberFormat="1" applyFont="1" applyBorder="1" applyAlignment="1">
      <alignment horizontal="right" vertical="center"/>
      <protection/>
    </xf>
    <xf numFmtId="1" fontId="21" fillId="0" borderId="42" xfId="20" applyNumberFormat="1" applyFont="1" applyBorder="1" applyAlignment="1">
      <alignment horizontal="right" vertical="center"/>
      <protection/>
    </xf>
    <xf numFmtId="164" fontId="21" fillId="0" borderId="47" xfId="20" applyNumberFormat="1" applyFont="1" applyBorder="1" applyAlignment="1">
      <alignment horizontal="right" vertical="center"/>
      <protection/>
    </xf>
    <xf numFmtId="2" fontId="21" fillId="0" borderId="46" xfId="20" applyNumberFormat="1" applyFont="1" applyBorder="1" applyAlignment="1">
      <alignment horizontal="right" vertical="center"/>
      <protection/>
    </xf>
    <xf numFmtId="164" fontId="23" fillId="0" borderId="43" xfId="20" applyNumberFormat="1" applyFont="1" applyBorder="1" applyAlignment="1">
      <alignment horizontal="right" vertical="center"/>
      <protection/>
    </xf>
    <xf numFmtId="2" fontId="23" fillId="0" borderId="46" xfId="20" applyNumberFormat="1" applyFont="1" applyBorder="1" applyAlignment="1">
      <alignment horizontal="right" vertical="center"/>
      <protection/>
    </xf>
    <xf numFmtId="1" fontId="23" fillId="0" borderId="43" xfId="20" applyNumberFormat="1" applyFont="1" applyBorder="1" applyAlignment="1">
      <alignment horizontal="right" vertical="center"/>
      <protection/>
    </xf>
    <xf numFmtId="1" fontId="23" fillId="0" borderId="40" xfId="20" applyNumberFormat="1" applyFont="1" applyBorder="1" applyAlignment="1">
      <alignment horizontal="right" vertical="center"/>
      <protection/>
    </xf>
    <xf numFmtId="1" fontId="23" fillId="0" borderId="47" xfId="20" applyNumberFormat="1" applyFont="1" applyBorder="1" applyAlignment="1">
      <alignment horizontal="right" vertical="center"/>
      <protection/>
    </xf>
    <xf numFmtId="0" fontId="9" fillId="0" borderId="42" xfId="20" applyFont="1" applyBorder="1" applyAlignment="1">
      <alignment horizontal="center" vertical="center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14" fillId="0" borderId="45" xfId="22" applyFont="1" applyBorder="1" applyAlignment="1">
      <alignment horizontal="left" vertical="center"/>
      <protection/>
    </xf>
    <xf numFmtId="0" fontId="14" fillId="0" borderId="55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41" xfId="22" applyNumberFormat="1" applyFont="1" applyBorder="1" applyAlignment="1">
      <alignment horizontal="right" vertical="center"/>
      <protection/>
    </xf>
    <xf numFmtId="2" fontId="9" fillId="0" borderId="25" xfId="22" applyNumberFormat="1" applyFont="1" applyBorder="1" applyAlignment="1">
      <alignment horizontal="right" vertical="center"/>
      <protection/>
    </xf>
    <xf numFmtId="2" fontId="9" fillId="0" borderId="47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3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7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24" fillId="0" borderId="45" xfId="22" applyFont="1" applyBorder="1" applyAlignment="1">
      <alignment horizontal="left" vertical="center"/>
      <protection/>
    </xf>
    <xf numFmtId="0" fontId="24" fillId="0" borderId="55" xfId="22" applyFont="1" applyBorder="1" applyAlignment="1">
      <alignment horizontal="left" vertical="center"/>
      <protection/>
    </xf>
    <xf numFmtId="164" fontId="25" fillId="0" borderId="42" xfId="22" applyNumberFormat="1" applyFont="1" applyBorder="1" applyAlignment="1">
      <alignment horizontal="right" vertical="center"/>
      <protection/>
    </xf>
    <xf numFmtId="2" fontId="26" fillId="0" borderId="43" xfId="22" applyNumberFormat="1" applyFont="1" applyBorder="1" applyAlignment="1">
      <alignment horizontal="right" vertical="center"/>
      <protection/>
    </xf>
    <xf numFmtId="2" fontId="26" fillId="0" borderId="46" xfId="22" applyNumberFormat="1" applyFont="1" applyBorder="1" applyAlignment="1">
      <alignment horizontal="right" vertical="center"/>
      <protection/>
    </xf>
    <xf numFmtId="2" fontId="25" fillId="0" borderId="47" xfId="22" applyNumberFormat="1" applyFont="1" applyBorder="1" applyAlignment="1">
      <alignment horizontal="right" vertical="center"/>
      <protection/>
    </xf>
    <xf numFmtId="1" fontId="25" fillId="0" borderId="43" xfId="20" applyNumberFormat="1" applyFont="1" applyBorder="1" applyAlignment="1">
      <alignment horizontal="right" vertical="center"/>
      <protection/>
    </xf>
    <xf numFmtId="1" fontId="25" fillId="0" borderId="46" xfId="20" applyNumberFormat="1" applyFont="1" applyBorder="1" applyAlignment="1">
      <alignment horizontal="right" vertical="center"/>
      <protection/>
    </xf>
    <xf numFmtId="1" fontId="25" fillId="0" borderId="47" xfId="20" applyNumberFormat="1" applyFont="1" applyBorder="1" applyAlignment="1">
      <alignment horizontal="right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1" fontId="9" fillId="0" borderId="42" xfId="20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4.1"/>
      <sheetName val="01.2014.2"/>
      <sheetName val="01.2014.3"/>
      <sheetName val="01.2014.4"/>
      <sheetName val="01.2014.5"/>
      <sheetName val="01.2014.1 Rap."/>
      <sheetName val="01.2014.2 Rap."/>
      <sheetName val="01.2014.3 Rap."/>
      <sheetName val="01.2014.4 Rap."/>
      <sheetName val="01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16944</v>
          </cell>
        </row>
        <row r="34">
          <cell r="F34">
            <v>23340</v>
          </cell>
          <cell r="L34">
            <v>561760</v>
          </cell>
          <cell r="M34">
            <v>20645</v>
          </cell>
          <cell r="O34">
            <v>49541</v>
          </cell>
        </row>
        <row r="36">
          <cell r="I36">
            <v>3217.7760000000003</v>
          </cell>
        </row>
        <row r="37">
          <cell r="I37">
            <v>103.79922580645162</v>
          </cell>
        </row>
      </sheetData>
      <sheetData sheetId="6">
        <row r="3">
          <cell r="C3">
            <v>2.3</v>
          </cell>
        </row>
        <row r="35">
          <cell r="C35">
            <v>1468.4273299999998</v>
          </cell>
          <cell r="D35">
            <v>965.09309</v>
          </cell>
          <cell r="G35">
            <v>189.82817999999997</v>
          </cell>
        </row>
        <row r="36">
          <cell r="C36">
            <v>47.36862354838709</v>
          </cell>
          <cell r="D36">
            <v>31.13203516129032</v>
          </cell>
          <cell r="G36">
            <v>6.123489677419354</v>
          </cell>
        </row>
        <row r="37">
          <cell r="C37">
            <v>21531.192521994137</v>
          </cell>
        </row>
      </sheetData>
      <sheetData sheetId="7">
        <row r="3">
          <cell r="C3">
            <v>250</v>
          </cell>
        </row>
        <row r="35">
          <cell r="C35">
            <v>118689.06800000001</v>
          </cell>
          <cell r="D35">
            <v>74166.71900000001</v>
          </cell>
          <cell r="G35">
            <v>12635.493</v>
          </cell>
        </row>
        <row r="36">
          <cell r="C36">
            <v>3828.6796129032264</v>
          </cell>
          <cell r="D36">
            <v>2392.4748064516134</v>
          </cell>
          <cell r="G36">
            <v>407.5965483870968</v>
          </cell>
        </row>
        <row r="37">
          <cell r="C37">
            <v>29451.381637717124</v>
          </cell>
        </row>
      </sheetData>
      <sheetData sheetId="8"/>
      <sheetData sheetId="9"/>
      <sheetData sheetId="10">
        <row r="5">
          <cell r="F5">
            <v>582405</v>
          </cell>
          <cell r="G5">
            <v>23340</v>
          </cell>
          <cell r="H5">
            <v>3217.7760000000003</v>
          </cell>
          <cell r="L5">
            <v>118689.06800000001</v>
          </cell>
          <cell r="N5">
            <v>12635.493</v>
          </cell>
          <cell r="V5">
            <v>1468.4273299999998</v>
          </cell>
          <cell r="X5">
            <v>189.82817999999997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4.1"/>
      <sheetName val="02.2014.2"/>
      <sheetName val="02.2014.3"/>
      <sheetName val="02.2014.4"/>
      <sheetName val="02.2014.5"/>
      <sheetName val="02.2014.1 Rap."/>
      <sheetName val="02.2014.2 Rap."/>
      <sheetName val="02.2014.3 Rap."/>
      <sheetName val="02.2014.4 Rap."/>
      <sheetName val="02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16466</v>
          </cell>
        </row>
        <row r="34">
          <cell r="F34">
            <v>25620</v>
          </cell>
          <cell r="L34">
            <v>541114</v>
          </cell>
          <cell r="M34">
            <v>24363</v>
          </cell>
          <cell r="O34">
            <v>63010</v>
          </cell>
        </row>
        <row r="36">
          <cell r="I36">
            <v>3154.7200000000003</v>
          </cell>
        </row>
        <row r="37">
          <cell r="I37">
            <v>112.66857142857144</v>
          </cell>
        </row>
      </sheetData>
      <sheetData sheetId="6">
        <row r="3">
          <cell r="C3">
            <v>4</v>
          </cell>
        </row>
        <row r="35">
          <cell r="C35">
            <v>1385.1018700000002</v>
          </cell>
          <cell r="D35">
            <v>877.0047900000002</v>
          </cell>
          <cell r="G35">
            <v>203.73484000000002</v>
          </cell>
        </row>
        <row r="36">
          <cell r="C36">
            <v>49.46792392857144</v>
          </cell>
          <cell r="D36">
            <v>31.321599642857148</v>
          </cell>
          <cell r="G36">
            <v>7.276244285714286</v>
          </cell>
        </row>
        <row r="37">
          <cell r="C37">
            <v>22485.41996753247</v>
          </cell>
        </row>
      </sheetData>
      <sheetData sheetId="7">
        <row r="3">
          <cell r="C3">
            <v>250</v>
          </cell>
        </row>
        <row r="35">
          <cell r="C35">
            <v>111593.10200000001</v>
          </cell>
          <cell r="D35">
            <v>67273.249</v>
          </cell>
          <cell r="G35">
            <v>11702.502999999999</v>
          </cell>
        </row>
        <row r="36">
          <cell r="C36">
            <v>3985.467928571429</v>
          </cell>
          <cell r="D36">
            <v>2402.6160357142858</v>
          </cell>
          <cell r="G36">
            <v>417.9465357142857</v>
          </cell>
        </row>
        <row r="37">
          <cell r="C37">
            <v>30657.445604395612</v>
          </cell>
        </row>
      </sheetData>
      <sheetData sheetId="8"/>
      <sheetData sheetId="9"/>
      <sheetData sheetId="10">
        <row r="6">
          <cell r="F6">
            <v>565477</v>
          </cell>
          <cell r="G6">
            <v>25620</v>
          </cell>
          <cell r="H6">
            <v>3154.7200000000003</v>
          </cell>
          <cell r="L6">
            <v>111593.10200000001</v>
          </cell>
          <cell r="N6">
            <v>11702.502999999999</v>
          </cell>
          <cell r="V6">
            <v>1385.1018700000002</v>
          </cell>
          <cell r="X6">
            <v>203.73484000000002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4.1"/>
      <sheetName val="03.2014.2"/>
      <sheetName val="03.2014.3"/>
      <sheetName val="03.2014.4"/>
      <sheetName val="03.2014.5"/>
      <sheetName val="03.2014.1 Rap."/>
      <sheetName val="03.2014.2 Rap."/>
      <sheetName val="03.2014.3 Rap."/>
      <sheetName val="03.2014.4 Rap."/>
      <sheetName val="03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15478</v>
          </cell>
        </row>
        <row r="34">
          <cell r="F34">
            <v>0</v>
          </cell>
          <cell r="L34">
            <v>384289</v>
          </cell>
          <cell r="M34">
            <v>1101</v>
          </cell>
          <cell r="O34">
            <v>18180</v>
          </cell>
        </row>
        <row r="36">
          <cell r="I36">
            <v>2324.0905</v>
          </cell>
        </row>
        <row r="37">
          <cell r="I37">
            <v>74.97066129032257</v>
          </cell>
        </row>
      </sheetData>
      <sheetData sheetId="6">
        <row r="3">
          <cell r="C3">
            <v>3</v>
          </cell>
        </row>
        <row r="35">
          <cell r="C35">
            <v>1569.3392099999999</v>
          </cell>
          <cell r="D35">
            <v>784.4768799999999</v>
          </cell>
          <cell r="G35">
            <v>206.75603</v>
          </cell>
        </row>
        <row r="36">
          <cell r="C36">
            <v>50.623845483870966</v>
          </cell>
          <cell r="D36">
            <v>25.30570580645161</v>
          </cell>
          <cell r="G36">
            <v>6.66954935483871</v>
          </cell>
        </row>
        <row r="37">
          <cell r="C37">
            <v>23010.838856304985</v>
          </cell>
        </row>
      </sheetData>
      <sheetData sheetId="7">
        <row r="3">
          <cell r="C3">
            <v>220</v>
          </cell>
        </row>
        <row r="35">
          <cell r="C35">
            <v>115083.57100000001</v>
          </cell>
          <cell r="D35">
            <v>58660.49900000001</v>
          </cell>
          <cell r="G35">
            <v>9919.925000000003</v>
          </cell>
        </row>
        <row r="36">
          <cell r="C36">
            <v>3712.3732580645164</v>
          </cell>
          <cell r="D36">
            <v>1892.274161290323</v>
          </cell>
          <cell r="G36">
            <v>319.9975806451614</v>
          </cell>
        </row>
        <row r="37">
          <cell r="C37">
            <v>28556.71736972705</v>
          </cell>
        </row>
      </sheetData>
      <sheetData sheetId="8"/>
      <sheetData sheetId="9"/>
      <sheetData sheetId="10">
        <row r="7">
          <cell r="F7">
            <v>385390</v>
          </cell>
          <cell r="G7">
            <v>0</v>
          </cell>
          <cell r="H7">
            <v>2324.0905</v>
          </cell>
          <cell r="L7">
            <v>115083.57100000001</v>
          </cell>
          <cell r="N7">
            <v>9919.925000000003</v>
          </cell>
          <cell r="V7">
            <v>1569.3392099999999</v>
          </cell>
          <cell r="X7">
            <v>206.75603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4.1"/>
      <sheetName val="04.2014.2"/>
      <sheetName val="04.2014.3"/>
      <sheetName val="04.2014.4"/>
      <sheetName val="04.2014.5"/>
      <sheetName val="04.2014.1 Rap."/>
      <sheetName val="04.2014.2 Rap."/>
      <sheetName val="04.2014.3 Rap."/>
      <sheetName val="04.2014.4 Rap."/>
      <sheetName val="04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9582</v>
          </cell>
          <cell r="D3">
            <v>963</v>
          </cell>
          <cell r="I3">
            <v>3.5</v>
          </cell>
        </row>
        <row r="4">
          <cell r="C4">
            <v>9696</v>
          </cell>
          <cell r="D4">
            <v>213</v>
          </cell>
          <cell r="I4">
            <v>5</v>
          </cell>
        </row>
        <row r="5">
          <cell r="C5">
            <v>9426</v>
          </cell>
          <cell r="I5">
            <v>4.5</v>
          </cell>
        </row>
        <row r="6">
          <cell r="C6">
            <v>9434</v>
          </cell>
          <cell r="I6">
            <v>4.5</v>
          </cell>
        </row>
        <row r="7">
          <cell r="C7">
            <v>9010</v>
          </cell>
          <cell r="I7">
            <v>5</v>
          </cell>
        </row>
        <row r="8">
          <cell r="C8">
            <v>8858</v>
          </cell>
          <cell r="I8">
            <v>5</v>
          </cell>
        </row>
        <row r="9">
          <cell r="C9">
            <v>9612</v>
          </cell>
          <cell r="D9">
            <v>1463</v>
          </cell>
          <cell r="I9">
            <v>5</v>
          </cell>
        </row>
        <row r="10">
          <cell r="C10">
            <v>12007</v>
          </cell>
          <cell r="I10">
            <v>7</v>
          </cell>
        </row>
        <row r="11">
          <cell r="C11">
            <v>9221</v>
          </cell>
          <cell r="I11">
            <v>7</v>
          </cell>
        </row>
        <row r="12">
          <cell r="C12">
            <v>8974</v>
          </cell>
          <cell r="I12">
            <v>5.5</v>
          </cell>
        </row>
        <row r="13">
          <cell r="C13">
            <v>9298</v>
          </cell>
          <cell r="I13">
            <v>5</v>
          </cell>
        </row>
        <row r="14">
          <cell r="C14">
            <v>8744</v>
          </cell>
          <cell r="D14">
            <v>1398</v>
          </cell>
          <cell r="I14">
            <v>5</v>
          </cell>
        </row>
        <row r="15">
          <cell r="C15">
            <v>8709</v>
          </cell>
          <cell r="I15">
            <v>5</v>
          </cell>
        </row>
        <row r="16">
          <cell r="C16">
            <v>9607</v>
          </cell>
          <cell r="I16">
            <v>5</v>
          </cell>
        </row>
        <row r="17">
          <cell r="C17">
            <v>9192</v>
          </cell>
          <cell r="I17">
            <v>5</v>
          </cell>
        </row>
        <row r="18">
          <cell r="C18">
            <v>8687</v>
          </cell>
          <cell r="I18">
            <v>4</v>
          </cell>
        </row>
        <row r="19">
          <cell r="C19">
            <v>8852</v>
          </cell>
          <cell r="D19">
            <v>1367</v>
          </cell>
          <cell r="I19">
            <v>5</v>
          </cell>
        </row>
        <row r="20">
          <cell r="C20">
            <v>8554</v>
          </cell>
          <cell r="I20">
            <v>4</v>
          </cell>
        </row>
        <row r="21">
          <cell r="C21">
            <v>8702</v>
          </cell>
          <cell r="I21">
            <v>4</v>
          </cell>
        </row>
        <row r="22">
          <cell r="C22">
            <v>9234</v>
          </cell>
          <cell r="I22">
            <v>5</v>
          </cell>
        </row>
        <row r="23">
          <cell r="C23">
            <v>11707</v>
          </cell>
          <cell r="I23">
            <v>8</v>
          </cell>
        </row>
        <row r="24">
          <cell r="C24">
            <v>9030</v>
          </cell>
          <cell r="D24">
            <v>1364</v>
          </cell>
          <cell r="I24">
            <v>6</v>
          </cell>
        </row>
        <row r="25">
          <cell r="C25">
            <v>9456</v>
          </cell>
          <cell r="I25">
            <v>7</v>
          </cell>
        </row>
        <row r="26">
          <cell r="C26">
            <v>9037</v>
          </cell>
          <cell r="I26">
            <v>5</v>
          </cell>
        </row>
        <row r="27">
          <cell r="C27">
            <v>15323</v>
          </cell>
          <cell r="D27">
            <v>2912</v>
          </cell>
          <cell r="E27">
            <v>615</v>
          </cell>
          <cell r="I27">
            <v>7</v>
          </cell>
        </row>
        <row r="28">
          <cell r="C28">
            <v>12769</v>
          </cell>
          <cell r="I28">
            <v>6</v>
          </cell>
        </row>
        <row r="29">
          <cell r="C29">
            <v>13302</v>
          </cell>
          <cell r="I29">
            <v>5</v>
          </cell>
        </row>
        <row r="30">
          <cell r="C30">
            <v>21470</v>
          </cell>
          <cell r="D30">
            <v>18</v>
          </cell>
          <cell r="E30">
            <v>43</v>
          </cell>
          <cell r="I30">
            <v>8</v>
          </cell>
        </row>
        <row r="31">
          <cell r="C31">
            <v>10673</v>
          </cell>
          <cell r="I31">
            <v>7</v>
          </cell>
        </row>
        <row r="32">
          <cell r="C32">
            <v>16789</v>
          </cell>
          <cell r="D32">
            <v>4798</v>
          </cell>
          <cell r="E32">
            <v>367</v>
          </cell>
          <cell r="I32">
            <v>6</v>
          </cell>
        </row>
        <row r="34">
          <cell r="F34">
            <v>0</v>
          </cell>
          <cell r="L34">
            <v>314955</v>
          </cell>
          <cell r="M34">
            <v>1025</v>
          </cell>
          <cell r="O34">
            <v>14496</v>
          </cell>
        </row>
        <row r="36">
          <cell r="I36">
            <v>1787.846</v>
          </cell>
        </row>
        <row r="37">
          <cell r="I37">
            <v>59.59486666666667</v>
          </cell>
        </row>
      </sheetData>
      <sheetData sheetId="6">
        <row r="3">
          <cell r="C3">
            <v>5.31</v>
          </cell>
          <cell r="D3">
            <v>2.07</v>
          </cell>
          <cell r="G3">
            <v>0.55</v>
          </cell>
        </row>
        <row r="4">
          <cell r="C4">
            <v>5.2</v>
          </cell>
          <cell r="D4">
            <v>2</v>
          </cell>
          <cell r="G4">
            <v>0.69</v>
          </cell>
        </row>
        <row r="5">
          <cell r="C5">
            <v>5.01</v>
          </cell>
          <cell r="D5">
            <v>1.91</v>
          </cell>
          <cell r="G5">
            <v>0.7</v>
          </cell>
        </row>
        <row r="6">
          <cell r="C6">
            <v>5</v>
          </cell>
          <cell r="D6">
            <v>2</v>
          </cell>
          <cell r="G6">
            <v>0.7</v>
          </cell>
        </row>
        <row r="7">
          <cell r="C7">
            <v>5.2</v>
          </cell>
          <cell r="D7">
            <v>2.1</v>
          </cell>
          <cell r="G7">
            <v>0.7</v>
          </cell>
        </row>
        <row r="8">
          <cell r="C8">
            <v>5.28</v>
          </cell>
          <cell r="D8">
            <v>2.18</v>
          </cell>
          <cell r="G8">
            <v>0.74</v>
          </cell>
        </row>
        <row r="9">
          <cell r="C9">
            <v>5.4</v>
          </cell>
          <cell r="D9">
            <v>2.2</v>
          </cell>
          <cell r="G9">
            <v>0.72</v>
          </cell>
        </row>
        <row r="10">
          <cell r="C10">
            <v>4.48</v>
          </cell>
          <cell r="D10">
            <v>2.25</v>
          </cell>
          <cell r="G10">
            <v>0.75</v>
          </cell>
        </row>
        <row r="11">
          <cell r="C11">
            <v>4.6</v>
          </cell>
          <cell r="D11">
            <v>2.1</v>
          </cell>
          <cell r="G11">
            <v>0.55</v>
          </cell>
        </row>
        <row r="12">
          <cell r="C12">
            <v>4.98</v>
          </cell>
          <cell r="D12">
            <v>2.2</v>
          </cell>
          <cell r="G12">
            <v>0.59</v>
          </cell>
        </row>
        <row r="13">
          <cell r="C13">
            <v>5.1</v>
          </cell>
          <cell r="D13">
            <v>2.1</v>
          </cell>
          <cell r="G13">
            <v>0.6</v>
          </cell>
        </row>
        <row r="14">
          <cell r="C14">
            <v>5.2</v>
          </cell>
          <cell r="D14">
            <v>2.1</v>
          </cell>
          <cell r="G14">
            <v>0.58</v>
          </cell>
        </row>
        <row r="15">
          <cell r="C15">
            <v>5.25</v>
          </cell>
          <cell r="D15">
            <v>2.01</v>
          </cell>
          <cell r="G15">
            <v>0.63</v>
          </cell>
        </row>
        <row r="16">
          <cell r="C16">
            <v>5.4</v>
          </cell>
          <cell r="D16">
            <v>2</v>
          </cell>
          <cell r="G16">
            <v>0.6</v>
          </cell>
        </row>
        <row r="17">
          <cell r="C17">
            <v>5.48</v>
          </cell>
          <cell r="D17">
            <v>2</v>
          </cell>
          <cell r="G17">
            <v>0.59</v>
          </cell>
        </row>
        <row r="18">
          <cell r="C18">
            <v>5.41</v>
          </cell>
          <cell r="D18">
            <v>1.77</v>
          </cell>
          <cell r="G18">
            <v>0.58</v>
          </cell>
        </row>
        <row r="19">
          <cell r="C19">
            <v>5.5</v>
          </cell>
          <cell r="D19">
            <v>1.8</v>
          </cell>
          <cell r="G19">
            <v>0.55</v>
          </cell>
        </row>
        <row r="20">
          <cell r="C20">
            <v>5.6</v>
          </cell>
          <cell r="D20">
            <v>1.9</v>
          </cell>
          <cell r="G20">
            <v>0.6</v>
          </cell>
        </row>
        <row r="21">
          <cell r="C21">
            <v>5.5</v>
          </cell>
          <cell r="D21">
            <v>2</v>
          </cell>
          <cell r="G21">
            <v>0.6</v>
          </cell>
        </row>
        <row r="22">
          <cell r="C22">
            <v>5.5</v>
          </cell>
          <cell r="D22">
            <v>2.1</v>
          </cell>
          <cell r="G22">
            <v>0.6</v>
          </cell>
        </row>
        <row r="23">
          <cell r="C23">
            <v>5.27</v>
          </cell>
          <cell r="D23">
            <v>2.37</v>
          </cell>
          <cell r="G23">
            <v>0.67</v>
          </cell>
        </row>
        <row r="24">
          <cell r="C24">
            <v>5.3</v>
          </cell>
          <cell r="D24">
            <v>2.2</v>
          </cell>
          <cell r="G24">
            <v>0.62</v>
          </cell>
        </row>
        <row r="25">
          <cell r="C25">
            <v>5.2</v>
          </cell>
          <cell r="D25">
            <v>2.2</v>
          </cell>
          <cell r="G25">
            <v>0.6</v>
          </cell>
        </row>
        <row r="26">
          <cell r="C26">
            <v>4.9</v>
          </cell>
          <cell r="D26">
            <v>2.23</v>
          </cell>
          <cell r="G26">
            <v>0.58</v>
          </cell>
        </row>
        <row r="27">
          <cell r="C27">
            <v>4.2</v>
          </cell>
          <cell r="D27">
            <v>1.9</v>
          </cell>
          <cell r="G27">
            <v>0.5</v>
          </cell>
        </row>
        <row r="28">
          <cell r="C28">
            <v>3.2</v>
          </cell>
          <cell r="D28">
            <v>1.5</v>
          </cell>
          <cell r="G28">
            <v>0.55</v>
          </cell>
        </row>
        <row r="29">
          <cell r="C29">
            <v>3.29</v>
          </cell>
          <cell r="D29">
            <v>1.67</v>
          </cell>
          <cell r="G29">
            <v>0.6</v>
          </cell>
        </row>
        <row r="30">
          <cell r="C30">
            <v>3</v>
          </cell>
          <cell r="D30">
            <v>1.5</v>
          </cell>
          <cell r="G30">
            <v>0.45</v>
          </cell>
        </row>
        <row r="31">
          <cell r="C31">
            <v>4.8</v>
          </cell>
          <cell r="D31">
            <v>1.85</v>
          </cell>
          <cell r="G31">
            <v>0.54</v>
          </cell>
        </row>
        <row r="32">
          <cell r="C32">
            <v>2.8</v>
          </cell>
          <cell r="D32">
            <v>1.5</v>
          </cell>
          <cell r="G32">
            <v>0.5</v>
          </cell>
        </row>
        <row r="35">
          <cell r="C35">
            <v>1483.59085</v>
          </cell>
          <cell r="D35">
            <v>615.1301599999999</v>
          </cell>
          <cell r="G35">
            <v>188.79466</v>
          </cell>
        </row>
        <row r="36">
          <cell r="C36">
            <v>49.453028333333336</v>
          </cell>
          <cell r="D36">
            <v>20.504338666666666</v>
          </cell>
          <cell r="G36">
            <v>6.293155333333333</v>
          </cell>
        </row>
        <row r="37">
          <cell r="C37">
            <v>22478.64924242424</v>
          </cell>
        </row>
      </sheetData>
      <sheetData sheetId="7">
        <row r="3">
          <cell r="C3">
            <v>397</v>
          </cell>
          <cell r="D3">
            <v>160</v>
          </cell>
          <cell r="G3">
            <v>26</v>
          </cell>
        </row>
        <row r="4">
          <cell r="C4">
            <v>390</v>
          </cell>
          <cell r="D4">
            <v>150</v>
          </cell>
          <cell r="G4">
            <v>25</v>
          </cell>
        </row>
        <row r="5">
          <cell r="C5">
            <v>364</v>
          </cell>
          <cell r="D5">
            <v>145</v>
          </cell>
          <cell r="G5">
            <v>23</v>
          </cell>
        </row>
        <row r="6">
          <cell r="C6">
            <v>380</v>
          </cell>
          <cell r="D6">
            <v>150</v>
          </cell>
          <cell r="G6">
            <v>25</v>
          </cell>
        </row>
        <row r="7">
          <cell r="C7">
            <v>390</v>
          </cell>
          <cell r="D7">
            <v>160</v>
          </cell>
          <cell r="G7">
            <v>25</v>
          </cell>
        </row>
        <row r="8">
          <cell r="C8">
            <v>395</v>
          </cell>
          <cell r="D8">
            <v>171</v>
          </cell>
          <cell r="G8">
            <v>26</v>
          </cell>
        </row>
        <row r="9">
          <cell r="C9">
            <v>420</v>
          </cell>
          <cell r="D9">
            <v>190</v>
          </cell>
          <cell r="G9">
            <v>25</v>
          </cell>
        </row>
        <row r="10">
          <cell r="C10">
            <v>297</v>
          </cell>
          <cell r="D10">
            <v>176</v>
          </cell>
          <cell r="G10">
            <v>30</v>
          </cell>
        </row>
        <row r="11">
          <cell r="C11">
            <v>300</v>
          </cell>
          <cell r="D11">
            <v>170</v>
          </cell>
          <cell r="G11">
            <v>25</v>
          </cell>
        </row>
        <row r="12">
          <cell r="C12">
            <v>359</v>
          </cell>
          <cell r="D12">
            <v>180</v>
          </cell>
          <cell r="G12">
            <v>27</v>
          </cell>
        </row>
        <row r="13">
          <cell r="C13">
            <v>370</v>
          </cell>
          <cell r="D13">
            <v>180</v>
          </cell>
          <cell r="G13">
            <v>27</v>
          </cell>
        </row>
        <row r="14">
          <cell r="C14">
            <v>390</v>
          </cell>
          <cell r="D14">
            <v>170</v>
          </cell>
          <cell r="G14">
            <v>26</v>
          </cell>
        </row>
        <row r="15">
          <cell r="C15">
            <v>402</v>
          </cell>
          <cell r="D15">
            <v>169</v>
          </cell>
          <cell r="G15">
            <v>28</v>
          </cell>
        </row>
        <row r="16">
          <cell r="C16">
            <v>380</v>
          </cell>
          <cell r="D16">
            <v>165</v>
          </cell>
          <cell r="G16">
            <v>26</v>
          </cell>
        </row>
        <row r="17">
          <cell r="C17">
            <v>387</v>
          </cell>
          <cell r="D17">
            <v>167</v>
          </cell>
          <cell r="G17">
            <v>25</v>
          </cell>
        </row>
        <row r="18">
          <cell r="C18">
            <v>423</v>
          </cell>
          <cell r="D18">
            <v>148</v>
          </cell>
          <cell r="G18">
            <v>23</v>
          </cell>
        </row>
        <row r="19">
          <cell r="C19">
            <v>420</v>
          </cell>
          <cell r="D19">
            <v>155</v>
          </cell>
          <cell r="G19">
            <v>25</v>
          </cell>
        </row>
        <row r="20">
          <cell r="C20">
            <v>440</v>
          </cell>
          <cell r="D20">
            <v>165</v>
          </cell>
          <cell r="G20">
            <v>26</v>
          </cell>
        </row>
        <row r="21">
          <cell r="C21">
            <v>450</v>
          </cell>
          <cell r="D21">
            <v>170</v>
          </cell>
          <cell r="G21">
            <v>27</v>
          </cell>
        </row>
        <row r="22">
          <cell r="C22">
            <v>460</v>
          </cell>
          <cell r="D22">
            <v>180</v>
          </cell>
          <cell r="G22">
            <v>28</v>
          </cell>
        </row>
        <row r="23">
          <cell r="C23">
            <v>455</v>
          </cell>
          <cell r="D23">
            <v>180</v>
          </cell>
          <cell r="G23">
            <v>31</v>
          </cell>
        </row>
        <row r="24">
          <cell r="C24">
            <v>366</v>
          </cell>
          <cell r="D24">
            <v>181</v>
          </cell>
          <cell r="G24">
            <v>27</v>
          </cell>
        </row>
        <row r="25">
          <cell r="C25">
            <v>400</v>
          </cell>
          <cell r="D25">
            <v>190</v>
          </cell>
          <cell r="G25">
            <v>28</v>
          </cell>
        </row>
        <row r="26">
          <cell r="C26">
            <v>435</v>
          </cell>
          <cell r="D26">
            <v>174</v>
          </cell>
          <cell r="G26">
            <v>29</v>
          </cell>
        </row>
        <row r="27">
          <cell r="C27">
            <v>280</v>
          </cell>
          <cell r="D27">
            <v>140</v>
          </cell>
          <cell r="G27">
            <v>25</v>
          </cell>
        </row>
        <row r="28">
          <cell r="C28">
            <v>250</v>
          </cell>
          <cell r="D28">
            <v>130</v>
          </cell>
          <cell r="G28">
            <v>23</v>
          </cell>
        </row>
        <row r="29">
          <cell r="C29">
            <v>252</v>
          </cell>
          <cell r="D29">
            <v>120</v>
          </cell>
          <cell r="G29">
            <v>23</v>
          </cell>
        </row>
        <row r="30">
          <cell r="C30">
            <v>220</v>
          </cell>
          <cell r="D30">
            <v>110</v>
          </cell>
          <cell r="G30">
            <v>22</v>
          </cell>
        </row>
        <row r="31">
          <cell r="C31">
            <v>316</v>
          </cell>
          <cell r="D31">
            <v>131</v>
          </cell>
          <cell r="G31">
            <v>26</v>
          </cell>
        </row>
        <row r="32">
          <cell r="C32">
            <v>240</v>
          </cell>
          <cell r="D32">
            <v>120</v>
          </cell>
          <cell r="G32">
            <v>22</v>
          </cell>
        </row>
        <row r="35">
          <cell r="C35">
            <v>111659.63800000002</v>
          </cell>
          <cell r="D35">
            <v>49097.617</v>
          </cell>
          <cell r="G35">
            <v>8071.772999999999</v>
          </cell>
        </row>
        <row r="36">
          <cell r="C36">
            <v>3721.9879333333342</v>
          </cell>
          <cell r="D36">
            <v>1636.5872333333332</v>
          </cell>
          <cell r="G36">
            <v>269.0591</v>
          </cell>
        </row>
        <row r="37">
          <cell r="C37">
            <v>28630.676410256412</v>
          </cell>
        </row>
      </sheetData>
      <sheetData sheetId="8"/>
      <sheetData sheetId="9"/>
      <sheetData sheetId="10">
        <row r="8">
          <cell r="F8">
            <v>315980</v>
          </cell>
          <cell r="G8">
            <v>0</v>
          </cell>
          <cell r="H8">
            <v>1787.846</v>
          </cell>
          <cell r="L8">
            <v>111659.63800000002</v>
          </cell>
          <cell r="N8">
            <v>8071.772999999999</v>
          </cell>
          <cell r="V8">
            <v>1483.59085</v>
          </cell>
          <cell r="X8">
            <v>188.79466</v>
          </cell>
        </row>
        <row r="18">
          <cell r="J18">
            <v>5.69810845585651</v>
          </cell>
          <cell r="R18">
            <v>263.2815309960631</v>
          </cell>
          <cell r="S18">
            <v>23.41886544092512</v>
          </cell>
          <cell r="AB18">
            <v>3.434510495779187</v>
          </cell>
          <cell r="AC18">
            <v>0.45505034440305836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workbookViewId="0" topLeftCell="G1">
      <selection activeCell="R23" sqref="R23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2014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2014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2014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'[1]01.2014.1 Rap.'!L34</f>
        <v>561760</v>
      </c>
      <c r="C5" s="33">
        <f>'[1]01.2014.1 Rap.'!M34</f>
        <v>20645</v>
      </c>
      <c r="D5" s="34">
        <f>F5-E5</f>
        <v>532864</v>
      </c>
      <c r="E5" s="35">
        <f>'[1]01.2014.1 Rap.'!O34</f>
        <v>49541</v>
      </c>
      <c r="F5" s="36">
        <f>B5+C5</f>
        <v>582405</v>
      </c>
      <c r="G5" s="37">
        <f>'[1]01.2014.1 Rap.'!F34</f>
        <v>23340</v>
      </c>
      <c r="H5" s="38">
        <f>'[1]01.2014.1 Rap.'!I36</f>
        <v>3217.7760000000003</v>
      </c>
      <c r="I5" s="39">
        <f>'[1]01.2014.1 Rap.'!I37</f>
        <v>103.79922580645162</v>
      </c>
      <c r="J5" s="40">
        <f aca="true" t="shared" si="0" ref="J5:J16">(H5*1000)/F5</f>
        <v>5.524980039663122</v>
      </c>
      <c r="K5" s="31" t="s">
        <v>26</v>
      </c>
      <c r="L5" s="41">
        <f>'[1]01.2014.3 Rap.'!C35</f>
        <v>118689.06800000001</v>
      </c>
      <c r="M5" s="42">
        <f>'[1]01.2014.3 Rap.'!D35</f>
        <v>74166.71900000001</v>
      </c>
      <c r="N5" s="43">
        <f>'[1]01.2014.3 Rap.'!G35</f>
        <v>12635.493</v>
      </c>
      <c r="O5" s="44">
        <f>'[1]01.2014.3 Rap.'!C36</f>
        <v>3828.6796129032264</v>
      </c>
      <c r="P5" s="44">
        <f>'[1]01.2014.3 Rap.'!D36</f>
        <v>2392.4748064516134</v>
      </c>
      <c r="Q5" s="44">
        <f>'[1]01.2014.3 Rap.'!G36</f>
        <v>407.5965483870968</v>
      </c>
      <c r="R5" s="45">
        <f>(L5*1000)/F5</f>
        <v>203.79129300057522</v>
      </c>
      <c r="S5" s="46">
        <f>(N5*1000)/F5</f>
        <v>21.695371777371417</v>
      </c>
      <c r="T5" s="47">
        <f>'[1]01.2014.3 Rap.'!C37</f>
        <v>29451.381637717124</v>
      </c>
      <c r="U5" s="31" t="s">
        <v>26</v>
      </c>
      <c r="V5" s="48">
        <f>'[1]01.2014.2 Rap.'!C35</f>
        <v>1468.4273299999998</v>
      </c>
      <c r="W5" s="48">
        <f>'[1]01.2014.2 Rap.'!D35</f>
        <v>965.09309</v>
      </c>
      <c r="X5" s="48">
        <f>'[1]01.2014.2 Rap.'!G35</f>
        <v>189.82817999999997</v>
      </c>
      <c r="Y5" s="48">
        <f>'[1]01.2014.2 Rap.'!C36</f>
        <v>47.36862354838709</v>
      </c>
      <c r="Z5" s="44">
        <f>'[1]01.2014.2 Rap.'!D36</f>
        <v>31.13203516129032</v>
      </c>
      <c r="AA5" s="44">
        <f>'[1]01.2014.2 Rap.'!G36</f>
        <v>6.123489677419354</v>
      </c>
      <c r="AB5" s="46">
        <f aca="true" t="shared" si="1" ref="AB5:AB16">(V5*1000)/F5</f>
        <v>2.5213164893845343</v>
      </c>
      <c r="AC5" s="45">
        <f aca="true" t="shared" si="2" ref="AC5:AC16">(X5*1000)/F5</f>
        <v>0.3259384448965925</v>
      </c>
      <c r="AD5" s="47">
        <f>'[1]01.2014.2 Rap.'!C37</f>
        <v>21531.192521994137</v>
      </c>
    </row>
    <row r="6" spans="1:30" ht="20.25" customHeight="1">
      <c r="A6" s="49" t="s">
        <v>27</v>
      </c>
      <c r="B6" s="50">
        <f>'[2]02.2014.1 Rap.'!L34</f>
        <v>541114</v>
      </c>
      <c r="C6" s="51">
        <f>'[2]02.2014.1 Rap.'!M34</f>
        <v>24363</v>
      </c>
      <c r="D6" s="52">
        <f>F6-E6</f>
        <v>502467</v>
      </c>
      <c r="E6" s="52">
        <f>'[2]02.2014.1 Rap.'!O34</f>
        <v>63010</v>
      </c>
      <c r="F6" s="53">
        <f aca="true" t="shared" si="3" ref="F6:F16">B6+C6</f>
        <v>565477</v>
      </c>
      <c r="G6" s="49">
        <f>'[2]02.2014.1 Rap.'!F34</f>
        <v>25620</v>
      </c>
      <c r="H6" s="54">
        <f>'[2]02.2014.1 Rap.'!I36</f>
        <v>3154.7200000000003</v>
      </c>
      <c r="I6" s="55">
        <f>'[2]02.2014.1 Rap.'!I37</f>
        <v>112.66857142857144</v>
      </c>
      <c r="J6" s="56">
        <f t="shared" si="0"/>
        <v>5.578865276571816</v>
      </c>
      <c r="K6" s="49" t="s">
        <v>27</v>
      </c>
      <c r="L6" s="57">
        <f>'[2]02.2014.3 Rap.'!C35</f>
        <v>111593.10200000001</v>
      </c>
      <c r="M6" s="50">
        <f>'[2]02.2014.3 Rap.'!D35</f>
        <v>67273.249</v>
      </c>
      <c r="N6" s="57">
        <f>'[2]02.2014.3 Rap.'!G35</f>
        <v>11702.502999999999</v>
      </c>
      <c r="O6" s="50">
        <f>'[2]02.2014.3 Rap.'!C36</f>
        <v>3985.467928571429</v>
      </c>
      <c r="P6" s="50">
        <f>'[2]02.2014.3 Rap.'!D36</f>
        <v>2402.6160357142858</v>
      </c>
      <c r="Q6" s="50">
        <f>'[2]02.2014.3 Rap.'!G36</f>
        <v>417.9465357142857</v>
      </c>
      <c r="R6" s="58">
        <f aca="true" t="shared" si="4" ref="R6:R16">(L6*1000)/F6</f>
        <v>197.3433083927375</v>
      </c>
      <c r="S6" s="58">
        <f aca="true" t="shared" si="5" ref="S6:S16">(N6*1000)/F6</f>
        <v>20.694923047268055</v>
      </c>
      <c r="T6" s="59">
        <f>'[2]02.2014.3 Rap.'!C37</f>
        <v>30657.445604395612</v>
      </c>
      <c r="U6" s="49" t="s">
        <v>27</v>
      </c>
      <c r="V6" s="60">
        <f>'[2]02.2014.2 Rap.'!C35</f>
        <v>1385.1018700000002</v>
      </c>
      <c r="W6" s="60">
        <f>'[2]02.2014.2 Rap.'!D35</f>
        <v>877.0047900000002</v>
      </c>
      <c r="X6" s="60">
        <f>'[2]02.2014.2 Rap.'!G35</f>
        <v>203.73484000000002</v>
      </c>
      <c r="Y6" s="60">
        <f>'[2]02.2014.2 Rap.'!C36</f>
        <v>49.46792392857144</v>
      </c>
      <c r="Z6" s="50">
        <f>'[2]02.2014.2 Rap.'!D36</f>
        <v>31.321599642857148</v>
      </c>
      <c r="AA6" s="50">
        <f>'[2]02.2014.2 Rap.'!G36</f>
        <v>7.276244285714286</v>
      </c>
      <c r="AB6" s="58">
        <f t="shared" si="1"/>
        <v>2.4494398003809175</v>
      </c>
      <c r="AC6" s="58">
        <f t="shared" si="2"/>
        <v>0.3602884644291457</v>
      </c>
      <c r="AD6" s="59">
        <f>'[2]02.2014.2 Rap.'!C37</f>
        <v>22485.41996753247</v>
      </c>
    </row>
    <row r="7" spans="1:30" ht="20.25" customHeight="1">
      <c r="A7" s="49" t="s">
        <v>28</v>
      </c>
      <c r="B7" s="61">
        <f>'[3]03.2014.1 Rap.'!L34</f>
        <v>384289</v>
      </c>
      <c r="C7" s="51">
        <f>'[3]03.2014.1 Rap.'!M34</f>
        <v>1101</v>
      </c>
      <c r="D7" s="52">
        <f aca="true" t="shared" si="6" ref="D7:D16">F7-E7</f>
        <v>367210</v>
      </c>
      <c r="E7" s="52">
        <f>'[3]03.2014.1 Rap.'!O34</f>
        <v>18180</v>
      </c>
      <c r="F7" s="53">
        <f t="shared" si="3"/>
        <v>385390</v>
      </c>
      <c r="G7" s="51">
        <f>'[3]03.2014.1 Rap.'!F34</f>
        <v>0</v>
      </c>
      <c r="H7" s="54">
        <f>'[3]03.2014.1 Rap.'!I36</f>
        <v>2324.0905</v>
      </c>
      <c r="I7" s="55">
        <f>'[3]03.2014.1 Rap.'!I37</f>
        <v>74.97066129032257</v>
      </c>
      <c r="J7" s="56">
        <f t="shared" si="0"/>
        <v>6.030489893354783</v>
      </c>
      <c r="K7" s="49" t="s">
        <v>28</v>
      </c>
      <c r="L7" s="57">
        <f>'[3]03.2014.3 Rap.'!C35</f>
        <v>115083.57100000001</v>
      </c>
      <c r="M7" s="50">
        <f>'[3]03.2014.3 Rap.'!D35</f>
        <v>58660.49900000001</v>
      </c>
      <c r="N7" s="57">
        <f>'[3]03.2014.3 Rap.'!G35</f>
        <v>9919.925000000003</v>
      </c>
      <c r="O7" s="50">
        <f>'[3]03.2014.3 Rap.'!C36</f>
        <v>3712.3732580645164</v>
      </c>
      <c r="P7" s="50">
        <f>'[3]03.2014.3 Rap.'!D36</f>
        <v>1892.274161290323</v>
      </c>
      <c r="Q7" s="50">
        <f>'[3]03.2014.3 Rap.'!G36</f>
        <v>319.9975806451614</v>
      </c>
      <c r="R7" s="58">
        <f t="shared" si="4"/>
        <v>298.61587223332214</v>
      </c>
      <c r="S7" s="58">
        <f t="shared" si="5"/>
        <v>25.73996471107191</v>
      </c>
      <c r="T7" s="59">
        <f>'[3]03.2014.3 Rap.'!C37</f>
        <v>28556.71736972705</v>
      </c>
      <c r="U7" s="49" t="s">
        <v>28</v>
      </c>
      <c r="V7" s="60">
        <f>'[3]03.2014.2 Rap.'!C35</f>
        <v>1569.3392099999999</v>
      </c>
      <c r="W7" s="60">
        <f>'[3]03.2014.2 Rap.'!D35</f>
        <v>784.4768799999999</v>
      </c>
      <c r="X7" s="60">
        <f>'[3]03.2014.2 Rap.'!G35</f>
        <v>206.75603</v>
      </c>
      <c r="Y7" s="60">
        <f>'[3]03.2014.2 Rap.'!C36</f>
        <v>50.623845483870966</v>
      </c>
      <c r="Z7" s="50">
        <f>'[3]03.2014.2 Rap.'!D36</f>
        <v>25.30570580645161</v>
      </c>
      <c r="AA7" s="50">
        <f>'[3]03.2014.2 Rap.'!G36</f>
        <v>6.66954935483871</v>
      </c>
      <c r="AB7" s="58">
        <f t="shared" si="1"/>
        <v>4.072080775318509</v>
      </c>
      <c r="AC7" s="58">
        <f t="shared" si="2"/>
        <v>0.5364851968136174</v>
      </c>
      <c r="AD7" s="59">
        <f>'[3]03.2014.2 Rap.'!C37</f>
        <v>23010.838856304985</v>
      </c>
    </row>
    <row r="8" spans="1:30" ht="20.25" customHeight="1">
      <c r="A8" s="49" t="s">
        <v>29</v>
      </c>
      <c r="B8" s="50">
        <f>'[4]04.2014.1 Rap.'!L34</f>
        <v>314955</v>
      </c>
      <c r="C8" s="51">
        <f>'[4]04.2014.1 Rap.'!M34</f>
        <v>1025</v>
      </c>
      <c r="D8" s="52">
        <f t="shared" si="6"/>
        <v>301484</v>
      </c>
      <c r="E8" s="52">
        <f>'[4]04.2014.1 Rap.'!O34</f>
        <v>14496</v>
      </c>
      <c r="F8" s="53">
        <f t="shared" si="3"/>
        <v>315980</v>
      </c>
      <c r="G8" s="51">
        <f>'[4]04.2014.1 Rap.'!F34</f>
        <v>0</v>
      </c>
      <c r="H8" s="54">
        <f>'[4]04.2014.1 Rap.'!I36</f>
        <v>1787.846</v>
      </c>
      <c r="I8" s="55">
        <f>'[4]04.2014.1 Rap.'!I37</f>
        <v>59.59486666666667</v>
      </c>
      <c r="J8" s="56">
        <f t="shared" si="0"/>
        <v>5.6580986138363185</v>
      </c>
      <c r="K8" s="49" t="s">
        <v>29</v>
      </c>
      <c r="L8" s="57">
        <f>'[4]04.2014.3 Rap.'!C35</f>
        <v>111659.63800000002</v>
      </c>
      <c r="M8" s="50">
        <f>'[4]04.2014.3 Rap.'!D35</f>
        <v>49097.617</v>
      </c>
      <c r="N8" s="57">
        <f>'[4]04.2014.3 Rap.'!G35</f>
        <v>8071.772999999999</v>
      </c>
      <c r="O8" s="50">
        <f>'[4]04.2014.3 Rap.'!C36</f>
        <v>3721.9879333333342</v>
      </c>
      <c r="P8" s="50">
        <f>'[4]04.2014.3 Rap.'!D36</f>
        <v>1636.5872333333332</v>
      </c>
      <c r="Q8" s="50">
        <f>'[4]04.2014.3 Rap.'!G36</f>
        <v>269.0591</v>
      </c>
      <c r="R8" s="58">
        <f t="shared" si="4"/>
        <v>353.37565035761764</v>
      </c>
      <c r="S8" s="58">
        <f t="shared" si="5"/>
        <v>25.54520222798911</v>
      </c>
      <c r="T8" s="59">
        <f>'[4]04.2014.3 Rap.'!C37</f>
        <v>28630.676410256412</v>
      </c>
      <c r="U8" s="49" t="s">
        <v>29</v>
      </c>
      <c r="V8" s="60">
        <f>'[4]04.2014.2 Rap.'!C35</f>
        <v>1483.59085</v>
      </c>
      <c r="W8" s="60">
        <f>'[4]04.2014.2 Rap.'!D35</f>
        <v>615.1301599999999</v>
      </c>
      <c r="X8" s="60">
        <f>'[4]04.2014.2 Rap.'!G35</f>
        <v>188.79466</v>
      </c>
      <c r="Y8" s="60">
        <f>'[4]04.2014.2 Rap.'!C36</f>
        <v>49.453028333333336</v>
      </c>
      <c r="Z8" s="50">
        <f>'[4]04.2014.2 Rap.'!D36</f>
        <v>20.504338666666666</v>
      </c>
      <c r="AA8" s="50">
        <f>'[4]04.2014.2 Rap.'!G36</f>
        <v>6.293155333333333</v>
      </c>
      <c r="AB8" s="58">
        <f t="shared" si="1"/>
        <v>4.695204918032787</v>
      </c>
      <c r="AC8" s="58">
        <f t="shared" si="2"/>
        <v>0.597489271472878</v>
      </c>
      <c r="AD8" s="59">
        <f>'[4]04.2014.2 Rap.'!C37</f>
        <v>22478.64924242424</v>
      </c>
    </row>
    <row r="9" spans="1:30" ht="20.25" customHeight="1">
      <c r="A9" s="49" t="s">
        <v>30</v>
      </c>
      <c r="B9" s="61"/>
      <c r="C9" s="51"/>
      <c r="D9" s="52">
        <f t="shared" si="6"/>
        <v>0</v>
      </c>
      <c r="E9" s="52"/>
      <c r="F9" s="53">
        <f t="shared" si="3"/>
        <v>0</v>
      </c>
      <c r="G9" s="51"/>
      <c r="H9" s="54"/>
      <c r="I9" s="55"/>
      <c r="J9" s="56" t="e">
        <f t="shared" si="0"/>
        <v>#DIV/0!</v>
      </c>
      <c r="K9" s="49" t="s">
        <v>30</v>
      </c>
      <c r="L9" s="57"/>
      <c r="M9" s="50"/>
      <c r="N9" s="57"/>
      <c r="O9" s="50"/>
      <c r="P9" s="50"/>
      <c r="Q9" s="50"/>
      <c r="R9" s="58" t="e">
        <f t="shared" si="4"/>
        <v>#DIV/0!</v>
      </c>
      <c r="S9" s="58" t="e">
        <f t="shared" si="5"/>
        <v>#DIV/0!</v>
      </c>
      <c r="T9" s="59"/>
      <c r="U9" s="49" t="s">
        <v>30</v>
      </c>
      <c r="V9" s="60"/>
      <c r="W9" s="60"/>
      <c r="X9" s="60"/>
      <c r="Y9" s="60"/>
      <c r="Z9" s="50"/>
      <c r="AA9" s="50"/>
      <c r="AB9" s="58" t="e">
        <f t="shared" si="1"/>
        <v>#DIV/0!</v>
      </c>
      <c r="AC9" s="58" t="e">
        <f t="shared" si="2"/>
        <v>#DIV/0!</v>
      </c>
      <c r="AD9" s="59"/>
    </row>
    <row r="10" spans="1:30" ht="20.25" customHeight="1">
      <c r="A10" s="49" t="s">
        <v>31</v>
      </c>
      <c r="B10" s="61"/>
      <c r="C10" s="51"/>
      <c r="D10" s="52">
        <f t="shared" si="6"/>
        <v>0</v>
      </c>
      <c r="E10" s="52"/>
      <c r="F10" s="53">
        <f t="shared" si="3"/>
        <v>0</v>
      </c>
      <c r="G10" s="51"/>
      <c r="H10" s="54"/>
      <c r="I10" s="55"/>
      <c r="J10" s="56" t="e">
        <f t="shared" si="0"/>
        <v>#DIV/0!</v>
      </c>
      <c r="K10" s="49" t="s">
        <v>31</v>
      </c>
      <c r="L10" s="57"/>
      <c r="M10" s="50"/>
      <c r="N10" s="57"/>
      <c r="O10" s="50"/>
      <c r="P10" s="50"/>
      <c r="Q10" s="50"/>
      <c r="R10" s="58" t="e">
        <f t="shared" si="4"/>
        <v>#DIV/0!</v>
      </c>
      <c r="S10" s="58" t="e">
        <f t="shared" si="5"/>
        <v>#DIV/0!</v>
      </c>
      <c r="T10" s="59"/>
      <c r="U10" s="49" t="s">
        <v>31</v>
      </c>
      <c r="V10" s="60"/>
      <c r="W10" s="60"/>
      <c r="X10" s="60"/>
      <c r="Y10" s="60"/>
      <c r="Z10" s="50"/>
      <c r="AA10" s="50"/>
      <c r="AB10" s="58" t="e">
        <f t="shared" si="1"/>
        <v>#DIV/0!</v>
      </c>
      <c r="AC10" s="58" t="e">
        <f t="shared" si="2"/>
        <v>#DIV/0!</v>
      </c>
      <c r="AD10" s="59"/>
    </row>
    <row r="11" spans="1:30" ht="20.25" customHeight="1">
      <c r="A11" s="49" t="s">
        <v>32</v>
      </c>
      <c r="B11" s="50"/>
      <c r="C11" s="51"/>
      <c r="D11" s="52">
        <f t="shared" si="6"/>
        <v>0</v>
      </c>
      <c r="E11" s="52"/>
      <c r="F11" s="53">
        <f t="shared" si="3"/>
        <v>0</v>
      </c>
      <c r="G11" s="51"/>
      <c r="H11" s="54"/>
      <c r="I11" s="55"/>
      <c r="J11" s="56" t="e">
        <f t="shared" si="0"/>
        <v>#DIV/0!</v>
      </c>
      <c r="K11" s="49" t="s">
        <v>32</v>
      </c>
      <c r="L11" s="57"/>
      <c r="M11" s="50"/>
      <c r="N11" s="57"/>
      <c r="O11" s="50"/>
      <c r="P11" s="50"/>
      <c r="Q11" s="50"/>
      <c r="R11" s="58" t="e">
        <f t="shared" si="4"/>
        <v>#DIV/0!</v>
      </c>
      <c r="S11" s="58" t="e">
        <f t="shared" si="5"/>
        <v>#DIV/0!</v>
      </c>
      <c r="T11" s="59"/>
      <c r="U11" s="49" t="s">
        <v>32</v>
      </c>
      <c r="V11" s="60"/>
      <c r="W11" s="60"/>
      <c r="X11" s="60"/>
      <c r="Y11" s="60"/>
      <c r="Z11" s="50"/>
      <c r="AA11" s="50"/>
      <c r="AB11" s="58" t="e">
        <f t="shared" si="1"/>
        <v>#DIV/0!</v>
      </c>
      <c r="AC11" s="58" t="e">
        <f t="shared" si="2"/>
        <v>#DIV/0!</v>
      </c>
      <c r="AD11" s="59"/>
    </row>
    <row r="12" spans="1:30" ht="20.25" customHeight="1">
      <c r="A12" s="49" t="s">
        <v>33</v>
      </c>
      <c r="B12" s="61"/>
      <c r="C12" s="51"/>
      <c r="D12" s="52">
        <f t="shared" si="6"/>
        <v>0</v>
      </c>
      <c r="E12" s="52"/>
      <c r="F12" s="53">
        <f t="shared" si="3"/>
        <v>0</v>
      </c>
      <c r="G12" s="51"/>
      <c r="H12" s="54"/>
      <c r="I12" s="55"/>
      <c r="J12" s="56" t="e">
        <f t="shared" si="0"/>
        <v>#DIV/0!</v>
      </c>
      <c r="K12" s="49" t="s">
        <v>33</v>
      </c>
      <c r="L12" s="57"/>
      <c r="M12" s="50"/>
      <c r="N12" s="57"/>
      <c r="O12" s="50"/>
      <c r="P12" s="50"/>
      <c r="Q12" s="50"/>
      <c r="R12" s="58" t="e">
        <f t="shared" si="4"/>
        <v>#DIV/0!</v>
      </c>
      <c r="S12" s="58" t="e">
        <f t="shared" si="5"/>
        <v>#DIV/0!</v>
      </c>
      <c r="T12" s="59"/>
      <c r="U12" s="49" t="s">
        <v>33</v>
      </c>
      <c r="V12" s="60"/>
      <c r="W12" s="60"/>
      <c r="X12" s="60"/>
      <c r="Y12" s="60"/>
      <c r="Z12" s="50"/>
      <c r="AA12" s="50"/>
      <c r="AB12" s="58" t="e">
        <f t="shared" si="1"/>
        <v>#DIV/0!</v>
      </c>
      <c r="AC12" s="58" t="e">
        <f t="shared" si="2"/>
        <v>#DIV/0!</v>
      </c>
      <c r="AD12" s="59"/>
    </row>
    <row r="13" spans="1:30" ht="20.25" customHeight="1">
      <c r="A13" s="49" t="s">
        <v>34</v>
      </c>
      <c r="B13" s="61"/>
      <c r="C13" s="51"/>
      <c r="D13" s="52">
        <f t="shared" si="6"/>
        <v>0</v>
      </c>
      <c r="E13" s="52"/>
      <c r="F13" s="53">
        <f t="shared" si="3"/>
        <v>0</v>
      </c>
      <c r="G13" s="51"/>
      <c r="H13" s="54"/>
      <c r="I13" s="55"/>
      <c r="J13" s="56" t="e">
        <f t="shared" si="0"/>
        <v>#DIV/0!</v>
      </c>
      <c r="K13" s="49" t="s">
        <v>34</v>
      </c>
      <c r="L13" s="50"/>
      <c r="M13" s="50"/>
      <c r="N13" s="57"/>
      <c r="O13" s="50"/>
      <c r="P13" s="50"/>
      <c r="Q13" s="50"/>
      <c r="R13" s="58" t="e">
        <f t="shared" si="4"/>
        <v>#DIV/0!</v>
      </c>
      <c r="S13" s="58" t="e">
        <f t="shared" si="5"/>
        <v>#DIV/0!</v>
      </c>
      <c r="T13" s="59"/>
      <c r="U13" s="49" t="s">
        <v>34</v>
      </c>
      <c r="V13" s="60"/>
      <c r="W13" s="60"/>
      <c r="X13" s="60"/>
      <c r="Y13" s="60"/>
      <c r="Z13" s="50"/>
      <c r="AA13" s="50"/>
      <c r="AB13" s="58" t="e">
        <f t="shared" si="1"/>
        <v>#DIV/0!</v>
      </c>
      <c r="AC13" s="58" t="e">
        <f t="shared" si="2"/>
        <v>#DIV/0!</v>
      </c>
      <c r="AD13" s="59"/>
    </row>
    <row r="14" spans="1:30" ht="20.25" customHeight="1">
      <c r="A14" s="49" t="s">
        <v>35</v>
      </c>
      <c r="B14" s="61"/>
      <c r="C14" s="51"/>
      <c r="D14" s="52">
        <f t="shared" si="6"/>
        <v>0</v>
      </c>
      <c r="E14" s="52"/>
      <c r="F14" s="53">
        <f t="shared" si="3"/>
        <v>0</v>
      </c>
      <c r="G14" s="51"/>
      <c r="H14" s="54"/>
      <c r="I14" s="55"/>
      <c r="J14" s="56" t="e">
        <f t="shared" si="0"/>
        <v>#DIV/0!</v>
      </c>
      <c r="K14" s="49" t="s">
        <v>35</v>
      </c>
      <c r="L14" s="57"/>
      <c r="M14" s="50"/>
      <c r="N14" s="57"/>
      <c r="O14" s="50"/>
      <c r="P14" s="50"/>
      <c r="Q14" s="50"/>
      <c r="R14" s="58" t="e">
        <f t="shared" si="4"/>
        <v>#DIV/0!</v>
      </c>
      <c r="S14" s="58" t="e">
        <f t="shared" si="5"/>
        <v>#DIV/0!</v>
      </c>
      <c r="T14" s="59"/>
      <c r="U14" s="49" t="s">
        <v>35</v>
      </c>
      <c r="V14" s="60"/>
      <c r="W14" s="60"/>
      <c r="X14" s="60"/>
      <c r="Y14" s="60"/>
      <c r="Z14" s="50"/>
      <c r="AA14" s="50"/>
      <c r="AB14" s="58" t="e">
        <f t="shared" si="1"/>
        <v>#DIV/0!</v>
      </c>
      <c r="AC14" s="58" t="e">
        <f t="shared" si="2"/>
        <v>#DIV/0!</v>
      </c>
      <c r="AD14" s="59"/>
    </row>
    <row r="15" spans="1:30" ht="20.25" customHeight="1">
      <c r="A15" s="49" t="s">
        <v>36</v>
      </c>
      <c r="B15" s="61"/>
      <c r="C15" s="51"/>
      <c r="D15" s="52">
        <f t="shared" si="6"/>
        <v>0</v>
      </c>
      <c r="E15" s="52"/>
      <c r="F15" s="53">
        <f t="shared" si="3"/>
        <v>0</v>
      </c>
      <c r="G15" s="51"/>
      <c r="H15" s="54"/>
      <c r="I15" s="55"/>
      <c r="J15" s="56" t="e">
        <f t="shared" si="0"/>
        <v>#DIV/0!</v>
      </c>
      <c r="K15" s="49" t="s">
        <v>36</v>
      </c>
      <c r="L15" s="57"/>
      <c r="M15" s="50"/>
      <c r="N15" s="57"/>
      <c r="O15" s="50"/>
      <c r="P15" s="50"/>
      <c r="Q15" s="50"/>
      <c r="R15" s="58" t="e">
        <f t="shared" si="4"/>
        <v>#DIV/0!</v>
      </c>
      <c r="S15" s="58" t="e">
        <f t="shared" si="5"/>
        <v>#DIV/0!</v>
      </c>
      <c r="T15" s="59"/>
      <c r="U15" s="49" t="s">
        <v>36</v>
      </c>
      <c r="V15" s="60"/>
      <c r="W15" s="60"/>
      <c r="X15" s="60"/>
      <c r="Y15" s="60"/>
      <c r="Z15" s="50"/>
      <c r="AA15" s="50"/>
      <c r="AB15" s="58" t="e">
        <f t="shared" si="1"/>
        <v>#DIV/0!</v>
      </c>
      <c r="AC15" s="58" t="e">
        <f t="shared" si="2"/>
        <v>#DIV/0!</v>
      </c>
      <c r="AD15" s="59"/>
    </row>
    <row r="16" spans="1:30" ht="20.25" customHeight="1" thickBot="1">
      <c r="A16" s="62" t="s">
        <v>37</v>
      </c>
      <c r="B16" s="63"/>
      <c r="C16" s="64"/>
      <c r="D16" s="52">
        <f t="shared" si="6"/>
        <v>0</v>
      </c>
      <c r="E16" s="65"/>
      <c r="F16" s="66">
        <f t="shared" si="3"/>
        <v>0</v>
      </c>
      <c r="G16" s="67"/>
      <c r="H16" s="68"/>
      <c r="I16" s="69"/>
      <c r="J16" s="70" t="e">
        <f t="shared" si="0"/>
        <v>#DIV/0!</v>
      </c>
      <c r="K16" s="62" t="s">
        <v>37</v>
      </c>
      <c r="L16" s="71"/>
      <c r="M16" s="72"/>
      <c r="N16" s="71"/>
      <c r="O16" s="72"/>
      <c r="P16" s="72"/>
      <c r="Q16" s="72"/>
      <c r="R16" s="73" t="e">
        <f t="shared" si="4"/>
        <v>#DIV/0!</v>
      </c>
      <c r="S16" s="74" t="e">
        <f t="shared" si="5"/>
        <v>#DIV/0!</v>
      </c>
      <c r="T16" s="75"/>
      <c r="U16" s="62" t="s">
        <v>37</v>
      </c>
      <c r="V16" s="76"/>
      <c r="W16" s="76"/>
      <c r="X16" s="76"/>
      <c r="Y16" s="76"/>
      <c r="Z16" s="72"/>
      <c r="AA16" s="72"/>
      <c r="AB16" s="74" t="e">
        <f t="shared" si="1"/>
        <v>#DIV/0!</v>
      </c>
      <c r="AC16" s="73" t="e">
        <f t="shared" si="2"/>
        <v>#DIV/0!</v>
      </c>
      <c r="AD16" s="75"/>
    </row>
    <row r="17" spans="1:30" ht="22.5" customHeight="1" thickBot="1">
      <c r="A17" s="77" t="s">
        <v>38</v>
      </c>
      <c r="B17" s="78">
        <f aca="true" t="shared" si="7" ref="B17:H17">SUM(B5:B16)</f>
        <v>1802118</v>
      </c>
      <c r="C17" s="79">
        <f t="shared" si="7"/>
        <v>47134</v>
      </c>
      <c r="D17" s="80">
        <f t="shared" si="7"/>
        <v>1704025</v>
      </c>
      <c r="E17" s="80">
        <f t="shared" si="7"/>
        <v>145227</v>
      </c>
      <c r="F17" s="81">
        <f t="shared" si="7"/>
        <v>1849252</v>
      </c>
      <c r="G17" s="82">
        <f t="shared" si="7"/>
        <v>48960</v>
      </c>
      <c r="H17" s="83">
        <f t="shared" si="7"/>
        <v>10484.4325</v>
      </c>
      <c r="I17" s="84"/>
      <c r="J17" s="85"/>
      <c r="K17" s="77" t="s">
        <v>38</v>
      </c>
      <c r="L17" s="86">
        <f>SUM(L5:L16)</f>
        <v>457025.3790000001</v>
      </c>
      <c r="M17" s="87">
        <f>SUM(M5:M16)</f>
        <v>249198.084</v>
      </c>
      <c r="N17" s="86">
        <f>SUM(N5:N16)</f>
        <v>42329.694</v>
      </c>
      <c r="O17" s="42"/>
      <c r="P17" s="42"/>
      <c r="Q17" s="42"/>
      <c r="R17" s="45"/>
      <c r="S17" s="88"/>
      <c r="T17" s="89"/>
      <c r="U17" s="77" t="s">
        <v>38</v>
      </c>
      <c r="V17" s="90">
        <f>SUM(V5:V16)</f>
        <v>5906.45926</v>
      </c>
      <c r="W17" s="90">
        <f>SUM(W5:W16)</f>
        <v>3241.70492</v>
      </c>
      <c r="X17" s="90">
        <f>SUM(X5:X16)</f>
        <v>789.1137100000001</v>
      </c>
      <c r="Y17" s="90"/>
      <c r="Z17" s="87"/>
      <c r="AA17" s="87"/>
      <c r="AB17" s="91"/>
      <c r="AC17" s="92"/>
      <c r="AD17" s="93"/>
    </row>
    <row r="18" spans="1:30" ht="22.5" customHeight="1" thickBot="1">
      <c r="A18" s="94" t="s">
        <v>39</v>
      </c>
      <c r="B18" s="95">
        <f aca="true" t="shared" si="8" ref="B18:I18">AVERAGE(B5:B16)</f>
        <v>450529.5</v>
      </c>
      <c r="C18" s="96">
        <f t="shared" si="8"/>
        <v>11783.5</v>
      </c>
      <c r="D18" s="97">
        <f>AVERAGE(D5:D8)</f>
        <v>426006.25</v>
      </c>
      <c r="E18" s="97">
        <f t="shared" si="8"/>
        <v>36306.75</v>
      </c>
      <c r="F18" s="98">
        <f>AVERAGE(F5:F8)</f>
        <v>462313</v>
      </c>
      <c r="G18" s="99">
        <f t="shared" si="8"/>
        <v>12240</v>
      </c>
      <c r="H18" s="100">
        <f t="shared" si="8"/>
        <v>2621.108125</v>
      </c>
      <c r="I18" s="101">
        <f t="shared" si="8"/>
        <v>87.75833129800307</v>
      </c>
      <c r="J18" s="102">
        <f>AVERAGE(J5:J8)</f>
        <v>5.69810845585651</v>
      </c>
      <c r="K18" s="94" t="s">
        <v>39</v>
      </c>
      <c r="L18" s="96">
        <f aca="true" t="shared" si="9" ref="L18:T18">AVERAGE(L5:L16)</f>
        <v>114256.34475000002</v>
      </c>
      <c r="M18" s="97">
        <f t="shared" si="9"/>
        <v>62299.521</v>
      </c>
      <c r="N18" s="96">
        <f t="shared" si="9"/>
        <v>10582.4235</v>
      </c>
      <c r="O18" s="97">
        <f t="shared" si="9"/>
        <v>3812.1271832181264</v>
      </c>
      <c r="P18" s="97">
        <f t="shared" si="9"/>
        <v>2080.988059197389</v>
      </c>
      <c r="Q18" s="97">
        <f t="shared" si="9"/>
        <v>353.64994118663594</v>
      </c>
      <c r="R18" s="103">
        <f>AVERAGE(R5:R8)</f>
        <v>263.2815309960631</v>
      </c>
      <c r="S18" s="103">
        <f>AVERAGE(S5:S8)</f>
        <v>23.41886544092512</v>
      </c>
      <c r="T18" s="104">
        <f t="shared" si="9"/>
        <v>29324.05525552405</v>
      </c>
      <c r="U18" s="94" t="s">
        <v>39</v>
      </c>
      <c r="V18" s="105">
        <f aca="true" t="shared" si="10" ref="V18:AD18">AVERAGE(V5:V16)</f>
        <v>1476.614815</v>
      </c>
      <c r="W18" s="105">
        <f t="shared" si="10"/>
        <v>810.42623</v>
      </c>
      <c r="X18" s="105">
        <f t="shared" si="10"/>
        <v>197.27842750000002</v>
      </c>
      <c r="Y18" s="105">
        <f t="shared" si="10"/>
        <v>49.22835532354071</v>
      </c>
      <c r="Z18" s="97">
        <f t="shared" si="10"/>
        <v>27.065919819316438</v>
      </c>
      <c r="AA18" s="97">
        <f t="shared" si="10"/>
        <v>6.59060966282642</v>
      </c>
      <c r="AB18" s="103">
        <f>AVERAGE(AB5:AB8)</f>
        <v>3.434510495779187</v>
      </c>
      <c r="AC18" s="103">
        <f>AVERAGE(AC5:AC8)</f>
        <v>0.45505034440305836</v>
      </c>
      <c r="AD18" s="104">
        <f t="shared" si="10"/>
        <v>22376.525147063956</v>
      </c>
    </row>
    <row r="19" spans="1:30" ht="22.5" customHeight="1">
      <c r="A19" s="79"/>
      <c r="B19" s="79"/>
      <c r="C19" s="79"/>
      <c r="D19" s="79"/>
      <c r="E19" s="79"/>
      <c r="F19" s="106"/>
      <c r="G19" s="106"/>
      <c r="H19" s="107"/>
      <c r="I19" s="107"/>
      <c r="J19" s="108"/>
      <c r="K19" s="79"/>
      <c r="L19" s="106"/>
      <c r="M19" s="106"/>
      <c r="N19" s="109"/>
      <c r="O19" s="109"/>
      <c r="P19" s="109"/>
      <c r="Q19" s="109"/>
      <c r="R19" s="109"/>
      <c r="S19" s="109"/>
      <c r="T19" s="110"/>
      <c r="U19" s="79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ht="22.5" customHeight="1">
      <c r="A20" s="113"/>
      <c r="B20" s="113"/>
      <c r="C20" s="113"/>
      <c r="D20" s="114"/>
      <c r="E20" s="113"/>
      <c r="F20" s="115"/>
      <c r="G20" s="115"/>
      <c r="T20" s="116"/>
      <c r="U20" s="115"/>
      <c r="V20" s="117"/>
      <c r="W20" s="117"/>
      <c r="X20" s="117"/>
      <c r="Y20" s="117"/>
      <c r="Z20" s="117"/>
      <c r="AA20" s="117"/>
      <c r="AB20" s="117"/>
      <c r="AC20" s="117"/>
      <c r="AD20" s="118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3"/>
  <sheetViews>
    <sheetView workbookViewId="0" topLeftCell="A2">
      <selection activeCell="Q16" sqref="Q16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255" width="11.421875" style="2" customWidth="1"/>
    <col min="256" max="256" width="15.00390625" style="2" customWidth="1"/>
    <col min="257" max="258" width="13.421875" style="2" customWidth="1"/>
    <col min="259" max="262" width="11.57421875" style="2" customWidth="1"/>
    <col min="263" max="263" width="10.8515625" style="2" customWidth="1"/>
    <col min="264" max="266" width="11.57421875" style="2" customWidth="1"/>
    <col min="267" max="267" width="10.8515625" style="2" customWidth="1"/>
    <col min="268" max="511" width="11.421875" style="2" customWidth="1"/>
    <col min="512" max="512" width="15.00390625" style="2" customWidth="1"/>
    <col min="513" max="514" width="13.421875" style="2" customWidth="1"/>
    <col min="515" max="518" width="11.57421875" style="2" customWidth="1"/>
    <col min="519" max="519" width="10.8515625" style="2" customWidth="1"/>
    <col min="520" max="522" width="11.57421875" style="2" customWidth="1"/>
    <col min="523" max="523" width="10.8515625" style="2" customWidth="1"/>
    <col min="524" max="767" width="11.421875" style="2" customWidth="1"/>
    <col min="768" max="768" width="15.00390625" style="2" customWidth="1"/>
    <col min="769" max="770" width="13.421875" style="2" customWidth="1"/>
    <col min="771" max="774" width="11.57421875" style="2" customWidth="1"/>
    <col min="775" max="775" width="10.8515625" style="2" customWidth="1"/>
    <col min="776" max="778" width="11.57421875" style="2" customWidth="1"/>
    <col min="779" max="779" width="10.8515625" style="2" customWidth="1"/>
    <col min="780" max="1023" width="11.421875" style="2" customWidth="1"/>
    <col min="1024" max="1024" width="15.00390625" style="2" customWidth="1"/>
    <col min="1025" max="1026" width="13.421875" style="2" customWidth="1"/>
    <col min="1027" max="1030" width="11.57421875" style="2" customWidth="1"/>
    <col min="1031" max="1031" width="10.8515625" style="2" customWidth="1"/>
    <col min="1032" max="1034" width="11.57421875" style="2" customWidth="1"/>
    <col min="1035" max="1035" width="10.8515625" style="2" customWidth="1"/>
    <col min="1036" max="1279" width="11.421875" style="2" customWidth="1"/>
    <col min="1280" max="1280" width="15.00390625" style="2" customWidth="1"/>
    <col min="1281" max="1282" width="13.421875" style="2" customWidth="1"/>
    <col min="1283" max="1286" width="11.57421875" style="2" customWidth="1"/>
    <col min="1287" max="1287" width="10.8515625" style="2" customWidth="1"/>
    <col min="1288" max="1290" width="11.57421875" style="2" customWidth="1"/>
    <col min="1291" max="1291" width="10.8515625" style="2" customWidth="1"/>
    <col min="1292" max="1535" width="11.421875" style="2" customWidth="1"/>
    <col min="1536" max="1536" width="15.00390625" style="2" customWidth="1"/>
    <col min="1537" max="1538" width="13.421875" style="2" customWidth="1"/>
    <col min="1539" max="1542" width="11.57421875" style="2" customWidth="1"/>
    <col min="1543" max="1543" width="10.8515625" style="2" customWidth="1"/>
    <col min="1544" max="1546" width="11.57421875" style="2" customWidth="1"/>
    <col min="1547" max="1547" width="10.8515625" style="2" customWidth="1"/>
    <col min="1548" max="1791" width="11.421875" style="2" customWidth="1"/>
    <col min="1792" max="1792" width="15.00390625" style="2" customWidth="1"/>
    <col min="1793" max="1794" width="13.421875" style="2" customWidth="1"/>
    <col min="1795" max="1798" width="11.57421875" style="2" customWidth="1"/>
    <col min="1799" max="1799" width="10.8515625" style="2" customWidth="1"/>
    <col min="1800" max="1802" width="11.57421875" style="2" customWidth="1"/>
    <col min="1803" max="1803" width="10.8515625" style="2" customWidth="1"/>
    <col min="1804" max="2047" width="11.421875" style="2" customWidth="1"/>
    <col min="2048" max="2048" width="15.00390625" style="2" customWidth="1"/>
    <col min="2049" max="2050" width="13.421875" style="2" customWidth="1"/>
    <col min="2051" max="2054" width="11.57421875" style="2" customWidth="1"/>
    <col min="2055" max="2055" width="10.8515625" style="2" customWidth="1"/>
    <col min="2056" max="2058" width="11.57421875" style="2" customWidth="1"/>
    <col min="2059" max="2059" width="10.8515625" style="2" customWidth="1"/>
    <col min="2060" max="2303" width="11.421875" style="2" customWidth="1"/>
    <col min="2304" max="2304" width="15.00390625" style="2" customWidth="1"/>
    <col min="2305" max="2306" width="13.421875" style="2" customWidth="1"/>
    <col min="2307" max="2310" width="11.57421875" style="2" customWidth="1"/>
    <col min="2311" max="2311" width="10.8515625" style="2" customWidth="1"/>
    <col min="2312" max="2314" width="11.57421875" style="2" customWidth="1"/>
    <col min="2315" max="2315" width="10.8515625" style="2" customWidth="1"/>
    <col min="2316" max="2559" width="11.421875" style="2" customWidth="1"/>
    <col min="2560" max="2560" width="15.00390625" style="2" customWidth="1"/>
    <col min="2561" max="2562" width="13.421875" style="2" customWidth="1"/>
    <col min="2563" max="2566" width="11.57421875" style="2" customWidth="1"/>
    <col min="2567" max="2567" width="10.8515625" style="2" customWidth="1"/>
    <col min="2568" max="2570" width="11.57421875" style="2" customWidth="1"/>
    <col min="2571" max="2571" width="10.8515625" style="2" customWidth="1"/>
    <col min="2572" max="2815" width="11.421875" style="2" customWidth="1"/>
    <col min="2816" max="2816" width="15.00390625" style="2" customWidth="1"/>
    <col min="2817" max="2818" width="13.421875" style="2" customWidth="1"/>
    <col min="2819" max="2822" width="11.57421875" style="2" customWidth="1"/>
    <col min="2823" max="2823" width="10.8515625" style="2" customWidth="1"/>
    <col min="2824" max="2826" width="11.57421875" style="2" customWidth="1"/>
    <col min="2827" max="2827" width="10.8515625" style="2" customWidth="1"/>
    <col min="2828" max="3071" width="11.421875" style="2" customWidth="1"/>
    <col min="3072" max="3072" width="15.00390625" style="2" customWidth="1"/>
    <col min="3073" max="3074" width="13.421875" style="2" customWidth="1"/>
    <col min="3075" max="3078" width="11.57421875" style="2" customWidth="1"/>
    <col min="3079" max="3079" width="10.8515625" style="2" customWidth="1"/>
    <col min="3080" max="3082" width="11.57421875" style="2" customWidth="1"/>
    <col min="3083" max="3083" width="10.8515625" style="2" customWidth="1"/>
    <col min="3084" max="3327" width="11.421875" style="2" customWidth="1"/>
    <col min="3328" max="3328" width="15.00390625" style="2" customWidth="1"/>
    <col min="3329" max="3330" width="13.421875" style="2" customWidth="1"/>
    <col min="3331" max="3334" width="11.57421875" style="2" customWidth="1"/>
    <col min="3335" max="3335" width="10.8515625" style="2" customWidth="1"/>
    <col min="3336" max="3338" width="11.57421875" style="2" customWidth="1"/>
    <col min="3339" max="3339" width="10.8515625" style="2" customWidth="1"/>
    <col min="3340" max="3583" width="11.421875" style="2" customWidth="1"/>
    <col min="3584" max="3584" width="15.00390625" style="2" customWidth="1"/>
    <col min="3585" max="3586" width="13.421875" style="2" customWidth="1"/>
    <col min="3587" max="3590" width="11.57421875" style="2" customWidth="1"/>
    <col min="3591" max="3591" width="10.8515625" style="2" customWidth="1"/>
    <col min="3592" max="3594" width="11.57421875" style="2" customWidth="1"/>
    <col min="3595" max="3595" width="10.8515625" style="2" customWidth="1"/>
    <col min="3596" max="3839" width="11.421875" style="2" customWidth="1"/>
    <col min="3840" max="3840" width="15.00390625" style="2" customWidth="1"/>
    <col min="3841" max="3842" width="13.421875" style="2" customWidth="1"/>
    <col min="3843" max="3846" width="11.57421875" style="2" customWidth="1"/>
    <col min="3847" max="3847" width="10.8515625" style="2" customWidth="1"/>
    <col min="3848" max="3850" width="11.57421875" style="2" customWidth="1"/>
    <col min="3851" max="3851" width="10.8515625" style="2" customWidth="1"/>
    <col min="3852" max="4095" width="11.421875" style="2" customWidth="1"/>
    <col min="4096" max="4096" width="15.00390625" style="2" customWidth="1"/>
    <col min="4097" max="4098" width="13.421875" style="2" customWidth="1"/>
    <col min="4099" max="4102" width="11.57421875" style="2" customWidth="1"/>
    <col min="4103" max="4103" width="10.8515625" style="2" customWidth="1"/>
    <col min="4104" max="4106" width="11.57421875" style="2" customWidth="1"/>
    <col min="4107" max="4107" width="10.8515625" style="2" customWidth="1"/>
    <col min="4108" max="4351" width="11.421875" style="2" customWidth="1"/>
    <col min="4352" max="4352" width="15.00390625" style="2" customWidth="1"/>
    <col min="4353" max="4354" width="13.421875" style="2" customWidth="1"/>
    <col min="4355" max="4358" width="11.57421875" style="2" customWidth="1"/>
    <col min="4359" max="4359" width="10.8515625" style="2" customWidth="1"/>
    <col min="4360" max="4362" width="11.57421875" style="2" customWidth="1"/>
    <col min="4363" max="4363" width="10.8515625" style="2" customWidth="1"/>
    <col min="4364" max="4607" width="11.421875" style="2" customWidth="1"/>
    <col min="4608" max="4608" width="15.00390625" style="2" customWidth="1"/>
    <col min="4609" max="4610" width="13.421875" style="2" customWidth="1"/>
    <col min="4611" max="4614" width="11.57421875" style="2" customWidth="1"/>
    <col min="4615" max="4615" width="10.8515625" style="2" customWidth="1"/>
    <col min="4616" max="4618" width="11.57421875" style="2" customWidth="1"/>
    <col min="4619" max="4619" width="10.8515625" style="2" customWidth="1"/>
    <col min="4620" max="4863" width="11.421875" style="2" customWidth="1"/>
    <col min="4864" max="4864" width="15.00390625" style="2" customWidth="1"/>
    <col min="4865" max="4866" width="13.421875" style="2" customWidth="1"/>
    <col min="4867" max="4870" width="11.57421875" style="2" customWidth="1"/>
    <col min="4871" max="4871" width="10.8515625" style="2" customWidth="1"/>
    <col min="4872" max="4874" width="11.57421875" style="2" customWidth="1"/>
    <col min="4875" max="4875" width="10.8515625" style="2" customWidth="1"/>
    <col min="4876" max="5119" width="11.421875" style="2" customWidth="1"/>
    <col min="5120" max="5120" width="15.00390625" style="2" customWidth="1"/>
    <col min="5121" max="5122" width="13.421875" style="2" customWidth="1"/>
    <col min="5123" max="5126" width="11.57421875" style="2" customWidth="1"/>
    <col min="5127" max="5127" width="10.8515625" style="2" customWidth="1"/>
    <col min="5128" max="5130" width="11.57421875" style="2" customWidth="1"/>
    <col min="5131" max="5131" width="10.8515625" style="2" customWidth="1"/>
    <col min="5132" max="5375" width="11.421875" style="2" customWidth="1"/>
    <col min="5376" max="5376" width="15.00390625" style="2" customWidth="1"/>
    <col min="5377" max="5378" width="13.421875" style="2" customWidth="1"/>
    <col min="5379" max="5382" width="11.57421875" style="2" customWidth="1"/>
    <col min="5383" max="5383" width="10.8515625" style="2" customWidth="1"/>
    <col min="5384" max="5386" width="11.57421875" style="2" customWidth="1"/>
    <col min="5387" max="5387" width="10.8515625" style="2" customWidth="1"/>
    <col min="5388" max="5631" width="11.421875" style="2" customWidth="1"/>
    <col min="5632" max="5632" width="15.00390625" style="2" customWidth="1"/>
    <col min="5633" max="5634" width="13.421875" style="2" customWidth="1"/>
    <col min="5635" max="5638" width="11.57421875" style="2" customWidth="1"/>
    <col min="5639" max="5639" width="10.8515625" style="2" customWidth="1"/>
    <col min="5640" max="5642" width="11.57421875" style="2" customWidth="1"/>
    <col min="5643" max="5643" width="10.8515625" style="2" customWidth="1"/>
    <col min="5644" max="5887" width="11.421875" style="2" customWidth="1"/>
    <col min="5888" max="5888" width="15.00390625" style="2" customWidth="1"/>
    <col min="5889" max="5890" width="13.421875" style="2" customWidth="1"/>
    <col min="5891" max="5894" width="11.57421875" style="2" customWidth="1"/>
    <col min="5895" max="5895" width="10.8515625" style="2" customWidth="1"/>
    <col min="5896" max="5898" width="11.57421875" style="2" customWidth="1"/>
    <col min="5899" max="5899" width="10.8515625" style="2" customWidth="1"/>
    <col min="5900" max="6143" width="11.421875" style="2" customWidth="1"/>
    <col min="6144" max="6144" width="15.00390625" style="2" customWidth="1"/>
    <col min="6145" max="6146" width="13.421875" style="2" customWidth="1"/>
    <col min="6147" max="6150" width="11.57421875" style="2" customWidth="1"/>
    <col min="6151" max="6151" width="10.8515625" style="2" customWidth="1"/>
    <col min="6152" max="6154" width="11.57421875" style="2" customWidth="1"/>
    <col min="6155" max="6155" width="10.8515625" style="2" customWidth="1"/>
    <col min="6156" max="6399" width="11.421875" style="2" customWidth="1"/>
    <col min="6400" max="6400" width="15.00390625" style="2" customWidth="1"/>
    <col min="6401" max="6402" width="13.421875" style="2" customWidth="1"/>
    <col min="6403" max="6406" width="11.57421875" style="2" customWidth="1"/>
    <col min="6407" max="6407" width="10.8515625" style="2" customWidth="1"/>
    <col min="6408" max="6410" width="11.57421875" style="2" customWidth="1"/>
    <col min="6411" max="6411" width="10.8515625" style="2" customWidth="1"/>
    <col min="6412" max="6655" width="11.421875" style="2" customWidth="1"/>
    <col min="6656" max="6656" width="15.00390625" style="2" customWidth="1"/>
    <col min="6657" max="6658" width="13.421875" style="2" customWidth="1"/>
    <col min="6659" max="6662" width="11.57421875" style="2" customWidth="1"/>
    <col min="6663" max="6663" width="10.8515625" style="2" customWidth="1"/>
    <col min="6664" max="6666" width="11.57421875" style="2" customWidth="1"/>
    <col min="6667" max="6667" width="10.8515625" style="2" customWidth="1"/>
    <col min="6668" max="6911" width="11.421875" style="2" customWidth="1"/>
    <col min="6912" max="6912" width="15.00390625" style="2" customWidth="1"/>
    <col min="6913" max="6914" width="13.421875" style="2" customWidth="1"/>
    <col min="6915" max="6918" width="11.57421875" style="2" customWidth="1"/>
    <col min="6919" max="6919" width="10.8515625" style="2" customWidth="1"/>
    <col min="6920" max="6922" width="11.57421875" style="2" customWidth="1"/>
    <col min="6923" max="6923" width="10.8515625" style="2" customWidth="1"/>
    <col min="6924" max="7167" width="11.421875" style="2" customWidth="1"/>
    <col min="7168" max="7168" width="15.00390625" style="2" customWidth="1"/>
    <col min="7169" max="7170" width="13.421875" style="2" customWidth="1"/>
    <col min="7171" max="7174" width="11.57421875" style="2" customWidth="1"/>
    <col min="7175" max="7175" width="10.8515625" style="2" customWidth="1"/>
    <col min="7176" max="7178" width="11.57421875" style="2" customWidth="1"/>
    <col min="7179" max="7179" width="10.8515625" style="2" customWidth="1"/>
    <col min="7180" max="7423" width="11.421875" style="2" customWidth="1"/>
    <col min="7424" max="7424" width="15.00390625" style="2" customWidth="1"/>
    <col min="7425" max="7426" width="13.421875" style="2" customWidth="1"/>
    <col min="7427" max="7430" width="11.57421875" style="2" customWidth="1"/>
    <col min="7431" max="7431" width="10.8515625" style="2" customWidth="1"/>
    <col min="7432" max="7434" width="11.57421875" style="2" customWidth="1"/>
    <col min="7435" max="7435" width="10.8515625" style="2" customWidth="1"/>
    <col min="7436" max="7679" width="11.421875" style="2" customWidth="1"/>
    <col min="7680" max="7680" width="15.00390625" style="2" customWidth="1"/>
    <col min="7681" max="7682" width="13.421875" style="2" customWidth="1"/>
    <col min="7683" max="7686" width="11.57421875" style="2" customWidth="1"/>
    <col min="7687" max="7687" width="10.8515625" style="2" customWidth="1"/>
    <col min="7688" max="7690" width="11.57421875" style="2" customWidth="1"/>
    <col min="7691" max="7691" width="10.8515625" style="2" customWidth="1"/>
    <col min="7692" max="7935" width="11.421875" style="2" customWidth="1"/>
    <col min="7936" max="7936" width="15.00390625" style="2" customWidth="1"/>
    <col min="7937" max="7938" width="13.421875" style="2" customWidth="1"/>
    <col min="7939" max="7942" width="11.57421875" style="2" customWidth="1"/>
    <col min="7943" max="7943" width="10.8515625" style="2" customWidth="1"/>
    <col min="7944" max="7946" width="11.57421875" style="2" customWidth="1"/>
    <col min="7947" max="7947" width="10.8515625" style="2" customWidth="1"/>
    <col min="7948" max="8191" width="11.421875" style="2" customWidth="1"/>
    <col min="8192" max="8192" width="15.00390625" style="2" customWidth="1"/>
    <col min="8193" max="8194" width="13.421875" style="2" customWidth="1"/>
    <col min="8195" max="8198" width="11.57421875" style="2" customWidth="1"/>
    <col min="8199" max="8199" width="10.8515625" style="2" customWidth="1"/>
    <col min="8200" max="8202" width="11.57421875" style="2" customWidth="1"/>
    <col min="8203" max="8203" width="10.8515625" style="2" customWidth="1"/>
    <col min="8204" max="8447" width="11.421875" style="2" customWidth="1"/>
    <col min="8448" max="8448" width="15.00390625" style="2" customWidth="1"/>
    <col min="8449" max="8450" width="13.421875" style="2" customWidth="1"/>
    <col min="8451" max="8454" width="11.57421875" style="2" customWidth="1"/>
    <col min="8455" max="8455" width="10.8515625" style="2" customWidth="1"/>
    <col min="8456" max="8458" width="11.57421875" style="2" customWidth="1"/>
    <col min="8459" max="8459" width="10.8515625" style="2" customWidth="1"/>
    <col min="8460" max="8703" width="11.421875" style="2" customWidth="1"/>
    <col min="8704" max="8704" width="15.00390625" style="2" customWidth="1"/>
    <col min="8705" max="8706" width="13.421875" style="2" customWidth="1"/>
    <col min="8707" max="8710" width="11.57421875" style="2" customWidth="1"/>
    <col min="8711" max="8711" width="10.8515625" style="2" customWidth="1"/>
    <col min="8712" max="8714" width="11.57421875" style="2" customWidth="1"/>
    <col min="8715" max="8715" width="10.8515625" style="2" customWidth="1"/>
    <col min="8716" max="8959" width="11.421875" style="2" customWidth="1"/>
    <col min="8960" max="8960" width="15.00390625" style="2" customWidth="1"/>
    <col min="8961" max="8962" width="13.421875" style="2" customWidth="1"/>
    <col min="8963" max="8966" width="11.57421875" style="2" customWidth="1"/>
    <col min="8967" max="8967" width="10.8515625" style="2" customWidth="1"/>
    <col min="8968" max="8970" width="11.57421875" style="2" customWidth="1"/>
    <col min="8971" max="8971" width="10.8515625" style="2" customWidth="1"/>
    <col min="8972" max="9215" width="11.421875" style="2" customWidth="1"/>
    <col min="9216" max="9216" width="15.00390625" style="2" customWidth="1"/>
    <col min="9217" max="9218" width="13.421875" style="2" customWidth="1"/>
    <col min="9219" max="9222" width="11.57421875" style="2" customWidth="1"/>
    <col min="9223" max="9223" width="10.8515625" style="2" customWidth="1"/>
    <col min="9224" max="9226" width="11.57421875" style="2" customWidth="1"/>
    <col min="9227" max="9227" width="10.8515625" style="2" customWidth="1"/>
    <col min="9228" max="9471" width="11.421875" style="2" customWidth="1"/>
    <col min="9472" max="9472" width="15.00390625" style="2" customWidth="1"/>
    <col min="9473" max="9474" width="13.421875" style="2" customWidth="1"/>
    <col min="9475" max="9478" width="11.57421875" style="2" customWidth="1"/>
    <col min="9479" max="9479" width="10.8515625" style="2" customWidth="1"/>
    <col min="9480" max="9482" width="11.57421875" style="2" customWidth="1"/>
    <col min="9483" max="9483" width="10.8515625" style="2" customWidth="1"/>
    <col min="9484" max="9727" width="11.421875" style="2" customWidth="1"/>
    <col min="9728" max="9728" width="15.00390625" style="2" customWidth="1"/>
    <col min="9729" max="9730" width="13.421875" style="2" customWidth="1"/>
    <col min="9731" max="9734" width="11.57421875" style="2" customWidth="1"/>
    <col min="9735" max="9735" width="10.8515625" style="2" customWidth="1"/>
    <col min="9736" max="9738" width="11.57421875" style="2" customWidth="1"/>
    <col min="9739" max="9739" width="10.8515625" style="2" customWidth="1"/>
    <col min="9740" max="9983" width="11.421875" style="2" customWidth="1"/>
    <col min="9984" max="9984" width="15.00390625" style="2" customWidth="1"/>
    <col min="9985" max="9986" width="13.421875" style="2" customWidth="1"/>
    <col min="9987" max="9990" width="11.57421875" style="2" customWidth="1"/>
    <col min="9991" max="9991" width="10.8515625" style="2" customWidth="1"/>
    <col min="9992" max="9994" width="11.57421875" style="2" customWidth="1"/>
    <col min="9995" max="9995" width="10.8515625" style="2" customWidth="1"/>
    <col min="9996" max="10239" width="11.421875" style="2" customWidth="1"/>
    <col min="10240" max="10240" width="15.00390625" style="2" customWidth="1"/>
    <col min="10241" max="10242" width="13.421875" style="2" customWidth="1"/>
    <col min="10243" max="10246" width="11.57421875" style="2" customWidth="1"/>
    <col min="10247" max="10247" width="10.8515625" style="2" customWidth="1"/>
    <col min="10248" max="10250" width="11.57421875" style="2" customWidth="1"/>
    <col min="10251" max="10251" width="10.8515625" style="2" customWidth="1"/>
    <col min="10252" max="10495" width="11.421875" style="2" customWidth="1"/>
    <col min="10496" max="10496" width="15.00390625" style="2" customWidth="1"/>
    <col min="10497" max="10498" width="13.421875" style="2" customWidth="1"/>
    <col min="10499" max="10502" width="11.57421875" style="2" customWidth="1"/>
    <col min="10503" max="10503" width="10.8515625" style="2" customWidth="1"/>
    <col min="10504" max="10506" width="11.57421875" style="2" customWidth="1"/>
    <col min="10507" max="10507" width="10.8515625" style="2" customWidth="1"/>
    <col min="10508" max="10751" width="11.421875" style="2" customWidth="1"/>
    <col min="10752" max="10752" width="15.00390625" style="2" customWidth="1"/>
    <col min="10753" max="10754" width="13.421875" style="2" customWidth="1"/>
    <col min="10755" max="10758" width="11.57421875" style="2" customWidth="1"/>
    <col min="10759" max="10759" width="10.8515625" style="2" customWidth="1"/>
    <col min="10760" max="10762" width="11.57421875" style="2" customWidth="1"/>
    <col min="10763" max="10763" width="10.8515625" style="2" customWidth="1"/>
    <col min="10764" max="11007" width="11.421875" style="2" customWidth="1"/>
    <col min="11008" max="11008" width="15.00390625" style="2" customWidth="1"/>
    <col min="11009" max="11010" width="13.421875" style="2" customWidth="1"/>
    <col min="11011" max="11014" width="11.57421875" style="2" customWidth="1"/>
    <col min="11015" max="11015" width="10.8515625" style="2" customWidth="1"/>
    <col min="11016" max="11018" width="11.57421875" style="2" customWidth="1"/>
    <col min="11019" max="11019" width="10.8515625" style="2" customWidth="1"/>
    <col min="11020" max="11263" width="11.421875" style="2" customWidth="1"/>
    <col min="11264" max="11264" width="15.00390625" style="2" customWidth="1"/>
    <col min="11265" max="11266" width="13.421875" style="2" customWidth="1"/>
    <col min="11267" max="11270" width="11.57421875" style="2" customWidth="1"/>
    <col min="11271" max="11271" width="10.8515625" style="2" customWidth="1"/>
    <col min="11272" max="11274" width="11.57421875" style="2" customWidth="1"/>
    <col min="11275" max="11275" width="10.8515625" style="2" customWidth="1"/>
    <col min="11276" max="11519" width="11.421875" style="2" customWidth="1"/>
    <col min="11520" max="11520" width="15.00390625" style="2" customWidth="1"/>
    <col min="11521" max="11522" width="13.421875" style="2" customWidth="1"/>
    <col min="11523" max="11526" width="11.57421875" style="2" customWidth="1"/>
    <col min="11527" max="11527" width="10.8515625" style="2" customWidth="1"/>
    <col min="11528" max="11530" width="11.57421875" style="2" customWidth="1"/>
    <col min="11531" max="11531" width="10.8515625" style="2" customWidth="1"/>
    <col min="11532" max="11775" width="11.421875" style="2" customWidth="1"/>
    <col min="11776" max="11776" width="15.00390625" style="2" customWidth="1"/>
    <col min="11777" max="11778" width="13.421875" style="2" customWidth="1"/>
    <col min="11779" max="11782" width="11.57421875" style="2" customWidth="1"/>
    <col min="11783" max="11783" width="10.8515625" style="2" customWidth="1"/>
    <col min="11784" max="11786" width="11.57421875" style="2" customWidth="1"/>
    <col min="11787" max="11787" width="10.8515625" style="2" customWidth="1"/>
    <col min="11788" max="12031" width="11.421875" style="2" customWidth="1"/>
    <col min="12032" max="12032" width="15.00390625" style="2" customWidth="1"/>
    <col min="12033" max="12034" width="13.421875" style="2" customWidth="1"/>
    <col min="12035" max="12038" width="11.57421875" style="2" customWidth="1"/>
    <col min="12039" max="12039" width="10.8515625" style="2" customWidth="1"/>
    <col min="12040" max="12042" width="11.57421875" style="2" customWidth="1"/>
    <col min="12043" max="12043" width="10.8515625" style="2" customWidth="1"/>
    <col min="12044" max="12287" width="11.421875" style="2" customWidth="1"/>
    <col min="12288" max="12288" width="15.00390625" style="2" customWidth="1"/>
    <col min="12289" max="12290" width="13.421875" style="2" customWidth="1"/>
    <col min="12291" max="12294" width="11.57421875" style="2" customWidth="1"/>
    <col min="12295" max="12295" width="10.8515625" style="2" customWidth="1"/>
    <col min="12296" max="12298" width="11.57421875" style="2" customWidth="1"/>
    <col min="12299" max="12299" width="10.8515625" style="2" customWidth="1"/>
    <col min="12300" max="12543" width="11.421875" style="2" customWidth="1"/>
    <col min="12544" max="12544" width="15.00390625" style="2" customWidth="1"/>
    <col min="12545" max="12546" width="13.421875" style="2" customWidth="1"/>
    <col min="12547" max="12550" width="11.57421875" style="2" customWidth="1"/>
    <col min="12551" max="12551" width="10.8515625" style="2" customWidth="1"/>
    <col min="12552" max="12554" width="11.57421875" style="2" customWidth="1"/>
    <col min="12555" max="12555" width="10.8515625" style="2" customWidth="1"/>
    <col min="12556" max="12799" width="11.421875" style="2" customWidth="1"/>
    <col min="12800" max="12800" width="15.00390625" style="2" customWidth="1"/>
    <col min="12801" max="12802" width="13.421875" style="2" customWidth="1"/>
    <col min="12803" max="12806" width="11.57421875" style="2" customWidth="1"/>
    <col min="12807" max="12807" width="10.8515625" style="2" customWidth="1"/>
    <col min="12808" max="12810" width="11.57421875" style="2" customWidth="1"/>
    <col min="12811" max="12811" width="10.8515625" style="2" customWidth="1"/>
    <col min="12812" max="13055" width="11.421875" style="2" customWidth="1"/>
    <col min="13056" max="13056" width="15.00390625" style="2" customWidth="1"/>
    <col min="13057" max="13058" width="13.421875" style="2" customWidth="1"/>
    <col min="13059" max="13062" width="11.57421875" style="2" customWidth="1"/>
    <col min="13063" max="13063" width="10.8515625" style="2" customWidth="1"/>
    <col min="13064" max="13066" width="11.57421875" style="2" customWidth="1"/>
    <col min="13067" max="13067" width="10.8515625" style="2" customWidth="1"/>
    <col min="13068" max="13311" width="11.421875" style="2" customWidth="1"/>
    <col min="13312" max="13312" width="15.00390625" style="2" customWidth="1"/>
    <col min="13313" max="13314" width="13.421875" style="2" customWidth="1"/>
    <col min="13315" max="13318" width="11.57421875" style="2" customWidth="1"/>
    <col min="13319" max="13319" width="10.8515625" style="2" customWidth="1"/>
    <col min="13320" max="13322" width="11.57421875" style="2" customWidth="1"/>
    <col min="13323" max="13323" width="10.8515625" style="2" customWidth="1"/>
    <col min="13324" max="13567" width="11.421875" style="2" customWidth="1"/>
    <col min="13568" max="13568" width="15.00390625" style="2" customWidth="1"/>
    <col min="13569" max="13570" width="13.421875" style="2" customWidth="1"/>
    <col min="13571" max="13574" width="11.57421875" style="2" customWidth="1"/>
    <col min="13575" max="13575" width="10.8515625" style="2" customWidth="1"/>
    <col min="13576" max="13578" width="11.57421875" style="2" customWidth="1"/>
    <col min="13579" max="13579" width="10.8515625" style="2" customWidth="1"/>
    <col min="13580" max="13823" width="11.421875" style="2" customWidth="1"/>
    <col min="13824" max="13824" width="15.00390625" style="2" customWidth="1"/>
    <col min="13825" max="13826" width="13.421875" style="2" customWidth="1"/>
    <col min="13827" max="13830" width="11.57421875" style="2" customWidth="1"/>
    <col min="13831" max="13831" width="10.8515625" style="2" customWidth="1"/>
    <col min="13832" max="13834" width="11.57421875" style="2" customWidth="1"/>
    <col min="13835" max="13835" width="10.8515625" style="2" customWidth="1"/>
    <col min="13836" max="14079" width="11.421875" style="2" customWidth="1"/>
    <col min="14080" max="14080" width="15.00390625" style="2" customWidth="1"/>
    <col min="14081" max="14082" width="13.421875" style="2" customWidth="1"/>
    <col min="14083" max="14086" width="11.57421875" style="2" customWidth="1"/>
    <col min="14087" max="14087" width="10.8515625" style="2" customWidth="1"/>
    <col min="14088" max="14090" width="11.57421875" style="2" customWidth="1"/>
    <col min="14091" max="14091" width="10.8515625" style="2" customWidth="1"/>
    <col min="14092" max="14335" width="11.421875" style="2" customWidth="1"/>
    <col min="14336" max="14336" width="15.00390625" style="2" customWidth="1"/>
    <col min="14337" max="14338" width="13.421875" style="2" customWidth="1"/>
    <col min="14339" max="14342" width="11.57421875" style="2" customWidth="1"/>
    <col min="14343" max="14343" width="10.8515625" style="2" customWidth="1"/>
    <col min="14344" max="14346" width="11.57421875" style="2" customWidth="1"/>
    <col min="14347" max="14347" width="10.8515625" style="2" customWidth="1"/>
    <col min="14348" max="14591" width="11.421875" style="2" customWidth="1"/>
    <col min="14592" max="14592" width="15.00390625" style="2" customWidth="1"/>
    <col min="14593" max="14594" width="13.421875" style="2" customWidth="1"/>
    <col min="14595" max="14598" width="11.57421875" style="2" customWidth="1"/>
    <col min="14599" max="14599" width="10.8515625" style="2" customWidth="1"/>
    <col min="14600" max="14602" width="11.57421875" style="2" customWidth="1"/>
    <col min="14603" max="14603" width="10.8515625" style="2" customWidth="1"/>
    <col min="14604" max="14847" width="11.421875" style="2" customWidth="1"/>
    <col min="14848" max="14848" width="15.00390625" style="2" customWidth="1"/>
    <col min="14849" max="14850" width="13.421875" style="2" customWidth="1"/>
    <col min="14851" max="14854" width="11.57421875" style="2" customWidth="1"/>
    <col min="14855" max="14855" width="10.8515625" style="2" customWidth="1"/>
    <col min="14856" max="14858" width="11.57421875" style="2" customWidth="1"/>
    <col min="14859" max="14859" width="10.8515625" style="2" customWidth="1"/>
    <col min="14860" max="15103" width="11.421875" style="2" customWidth="1"/>
    <col min="15104" max="15104" width="15.00390625" style="2" customWidth="1"/>
    <col min="15105" max="15106" width="13.421875" style="2" customWidth="1"/>
    <col min="15107" max="15110" width="11.57421875" style="2" customWidth="1"/>
    <col min="15111" max="15111" width="10.8515625" style="2" customWidth="1"/>
    <col min="15112" max="15114" width="11.57421875" style="2" customWidth="1"/>
    <col min="15115" max="15115" width="10.8515625" style="2" customWidth="1"/>
    <col min="15116" max="15359" width="11.421875" style="2" customWidth="1"/>
    <col min="15360" max="15360" width="15.00390625" style="2" customWidth="1"/>
    <col min="15361" max="15362" width="13.421875" style="2" customWidth="1"/>
    <col min="15363" max="15366" width="11.57421875" style="2" customWidth="1"/>
    <col min="15367" max="15367" width="10.8515625" style="2" customWidth="1"/>
    <col min="15368" max="15370" width="11.57421875" style="2" customWidth="1"/>
    <col min="15371" max="15371" width="10.8515625" style="2" customWidth="1"/>
    <col min="15372" max="15615" width="11.421875" style="2" customWidth="1"/>
    <col min="15616" max="15616" width="15.00390625" style="2" customWidth="1"/>
    <col min="15617" max="15618" width="13.421875" style="2" customWidth="1"/>
    <col min="15619" max="15622" width="11.57421875" style="2" customWidth="1"/>
    <col min="15623" max="15623" width="10.8515625" style="2" customWidth="1"/>
    <col min="15624" max="15626" width="11.57421875" style="2" customWidth="1"/>
    <col min="15627" max="15627" width="10.8515625" style="2" customWidth="1"/>
    <col min="15628" max="15871" width="11.421875" style="2" customWidth="1"/>
    <col min="15872" max="15872" width="15.00390625" style="2" customWidth="1"/>
    <col min="15873" max="15874" width="13.421875" style="2" customWidth="1"/>
    <col min="15875" max="15878" width="11.57421875" style="2" customWidth="1"/>
    <col min="15879" max="15879" width="10.8515625" style="2" customWidth="1"/>
    <col min="15880" max="15882" width="11.57421875" style="2" customWidth="1"/>
    <col min="15883" max="15883" width="10.8515625" style="2" customWidth="1"/>
    <col min="15884" max="16127" width="11.421875" style="2" customWidth="1"/>
    <col min="16128" max="16128" width="15.00390625" style="2" customWidth="1"/>
    <col min="16129" max="16130" width="13.421875" style="2" customWidth="1"/>
    <col min="16131" max="16134" width="11.57421875" style="2" customWidth="1"/>
    <col min="16135" max="16135" width="10.8515625" style="2" customWidth="1"/>
    <col min="16136" max="16138" width="11.57421875" style="2" customWidth="1"/>
    <col min="16139" max="16139" width="10.8515625" style="2" customWidth="1"/>
    <col min="16140" max="16384" width="11.421875" style="2" customWidth="1"/>
  </cols>
  <sheetData>
    <row r="1" ht="45.75" customHeight="1">
      <c r="A1" s="1" t="s">
        <v>40</v>
      </c>
    </row>
    <row r="2" ht="31.5" customHeight="1" thickBot="1"/>
    <row r="3" spans="1:12" ht="33" customHeight="1">
      <c r="A3" s="119">
        <v>2014</v>
      </c>
      <c r="B3" s="120" t="s">
        <v>41</v>
      </c>
      <c r="C3" s="121" t="s">
        <v>42</v>
      </c>
      <c r="D3" s="122" t="s">
        <v>5</v>
      </c>
      <c r="E3" s="123" t="s">
        <v>6</v>
      </c>
      <c r="F3" s="124"/>
      <c r="G3" s="124"/>
      <c r="H3" s="125"/>
      <c r="I3" s="123" t="s">
        <v>7</v>
      </c>
      <c r="J3" s="124"/>
      <c r="K3" s="124"/>
      <c r="L3" s="125"/>
    </row>
    <row r="4" spans="1:12" ht="45.75" thickBot="1">
      <c r="A4" s="12"/>
      <c r="B4" s="126"/>
      <c r="C4" s="127"/>
      <c r="D4" s="128" t="s">
        <v>43</v>
      </c>
      <c r="E4" s="129" t="s">
        <v>44</v>
      </c>
      <c r="F4" s="130" t="s">
        <v>45</v>
      </c>
      <c r="G4" s="130" t="s">
        <v>46</v>
      </c>
      <c r="H4" s="131" t="s">
        <v>47</v>
      </c>
      <c r="I4" s="129" t="s">
        <v>44</v>
      </c>
      <c r="J4" s="130" t="s">
        <v>48</v>
      </c>
      <c r="K4" s="130" t="s">
        <v>46</v>
      </c>
      <c r="L4" s="131" t="s">
        <v>47</v>
      </c>
    </row>
    <row r="5" spans="1:15" ht="20.25" customHeight="1">
      <c r="A5" s="31" t="s">
        <v>26</v>
      </c>
      <c r="B5" s="36">
        <f>'[1]Récap. '!F5</f>
        <v>582405</v>
      </c>
      <c r="C5" s="132">
        <f>'[1]Récap. '!G5/60</f>
        <v>389</v>
      </c>
      <c r="D5" s="133">
        <f>'[1]Récap. '!H5/1000</f>
        <v>3.217776</v>
      </c>
      <c r="E5" s="134">
        <f>'[1]Récap. '!L5/1000</f>
        <v>118.68906800000002</v>
      </c>
      <c r="F5" s="135">
        <f>'[1]Récap. '!N5/1000</f>
        <v>12.635493</v>
      </c>
      <c r="G5" s="135">
        <f aca="true" t="shared" si="0" ref="G5:G16">E5-F5</f>
        <v>106.05357500000002</v>
      </c>
      <c r="H5" s="40">
        <f>G5/E5*100</f>
        <v>89.35412231899909</v>
      </c>
      <c r="I5" s="134">
        <f>'[1]Récap. '!V5/1000</f>
        <v>1.4684273299999997</v>
      </c>
      <c r="J5" s="135">
        <f>'[1]Récap. '!X5/1000</f>
        <v>0.18982817999999999</v>
      </c>
      <c r="K5" s="135">
        <f aca="true" t="shared" si="1" ref="K5:K16">I5-J5</f>
        <v>1.2785991499999998</v>
      </c>
      <c r="L5" s="40">
        <f>K5/I5*100</f>
        <v>87.07268816632553</v>
      </c>
      <c r="N5" s="136"/>
      <c r="O5" s="4"/>
    </row>
    <row r="6" spans="1:15" ht="20.25" customHeight="1">
      <c r="A6" s="49" t="s">
        <v>27</v>
      </c>
      <c r="B6" s="53">
        <f>'[2]Récap. '!F6</f>
        <v>565477</v>
      </c>
      <c r="C6" s="137">
        <f>'[2]Récap. '!G6/60</f>
        <v>427</v>
      </c>
      <c r="D6" s="138">
        <f>'[2]Récap. '!H6/1000</f>
        <v>3.15472</v>
      </c>
      <c r="E6" s="139">
        <f>'[2]Récap. '!L6/1000</f>
        <v>111.59310200000002</v>
      </c>
      <c r="F6" s="58">
        <f>'[2]Récap. '!N6/1000</f>
        <v>11.702502999999998</v>
      </c>
      <c r="G6" s="58">
        <f t="shared" si="0"/>
        <v>99.89059900000002</v>
      </c>
      <c r="H6" s="140">
        <f aca="true" t="shared" si="2" ref="H6:H16">G6/E6*100</f>
        <v>89.51323801358261</v>
      </c>
      <c r="I6" s="139">
        <f>'[2]Récap. '!V6/1000</f>
        <v>1.3851018700000002</v>
      </c>
      <c r="J6" s="58">
        <f>'[2]Récap. '!X6/1000</f>
        <v>0.20373484000000003</v>
      </c>
      <c r="K6" s="58">
        <f t="shared" si="1"/>
        <v>1.18136703</v>
      </c>
      <c r="L6" s="56">
        <f aca="true" t="shared" si="3" ref="L6:L16">K6/I6*100</f>
        <v>85.29098513165677</v>
      </c>
      <c r="N6" s="136"/>
      <c r="O6" s="4"/>
    </row>
    <row r="7" spans="1:15" ht="20.25" customHeight="1">
      <c r="A7" s="49" t="s">
        <v>28</v>
      </c>
      <c r="B7" s="53">
        <f>'[3]Récap. '!F7</f>
        <v>385390</v>
      </c>
      <c r="C7" s="137">
        <f>'[3]Récap. '!G7/60</f>
        <v>0</v>
      </c>
      <c r="D7" s="138">
        <f>'[3]Récap. '!H7/1000</f>
        <v>2.3240904999999996</v>
      </c>
      <c r="E7" s="139">
        <f>'[3]Récap. '!L7/1000</f>
        <v>115.083571</v>
      </c>
      <c r="F7" s="58">
        <f>'[3]Récap. '!N7/1000</f>
        <v>9.919925000000003</v>
      </c>
      <c r="G7" s="58">
        <f t="shared" si="0"/>
        <v>105.163646</v>
      </c>
      <c r="H7" s="140">
        <f t="shared" si="2"/>
        <v>91.38024227628459</v>
      </c>
      <c r="I7" s="139">
        <f>'[3]Récap. '!V7/1000</f>
        <v>1.5693392099999999</v>
      </c>
      <c r="J7" s="58">
        <f>'[3]Récap. '!X7/1000</f>
        <v>0.20675603</v>
      </c>
      <c r="K7" s="58">
        <f t="shared" si="1"/>
        <v>1.36258318</v>
      </c>
      <c r="L7" s="56">
        <f t="shared" si="3"/>
        <v>86.82528106845683</v>
      </c>
      <c r="N7" s="136"/>
      <c r="O7" s="4"/>
    </row>
    <row r="8" spans="1:15" ht="20.25" customHeight="1">
      <c r="A8" s="49" t="s">
        <v>29</v>
      </c>
      <c r="B8" s="53">
        <f>'[4]Récap. '!F8</f>
        <v>315980</v>
      </c>
      <c r="C8" s="137">
        <f>'[4]Récap. '!G8/60</f>
        <v>0</v>
      </c>
      <c r="D8" s="138">
        <f>'[4]Récap. '!H8/1000</f>
        <v>1.787846</v>
      </c>
      <c r="E8" s="139">
        <f>'[4]Récap. '!L8/1000</f>
        <v>111.65963800000002</v>
      </c>
      <c r="F8" s="58">
        <f>'[4]Récap. '!N8/1000</f>
        <v>8.071772999999999</v>
      </c>
      <c r="G8" s="58">
        <f t="shared" si="0"/>
        <v>103.58786500000002</v>
      </c>
      <c r="H8" s="140">
        <f t="shared" si="2"/>
        <v>92.77109155593001</v>
      </c>
      <c r="I8" s="139">
        <f>'[4]Récap. '!V8/1000</f>
        <v>1.4835908500000001</v>
      </c>
      <c r="J8" s="58">
        <f>'[4]Récap. '!X8/1000</f>
        <v>0.18879466</v>
      </c>
      <c r="K8" s="58">
        <f t="shared" si="1"/>
        <v>1.29479619</v>
      </c>
      <c r="L8" s="56">
        <f t="shared" si="3"/>
        <v>87.27447934853465</v>
      </c>
      <c r="N8" s="141"/>
      <c r="O8" s="4"/>
    </row>
    <row r="9" spans="1:15" ht="20.25" customHeight="1">
      <c r="A9" s="49" t="s">
        <v>30</v>
      </c>
      <c r="B9" s="53"/>
      <c r="C9" s="137"/>
      <c r="D9" s="138"/>
      <c r="E9" s="139"/>
      <c r="F9" s="58"/>
      <c r="G9" s="58">
        <f t="shared" si="0"/>
        <v>0</v>
      </c>
      <c r="H9" s="140" t="e">
        <f t="shared" si="2"/>
        <v>#DIV/0!</v>
      </c>
      <c r="I9" s="139"/>
      <c r="J9" s="58"/>
      <c r="K9" s="58">
        <f t="shared" si="1"/>
        <v>0</v>
      </c>
      <c r="L9" s="56" t="e">
        <f t="shared" si="3"/>
        <v>#DIV/0!</v>
      </c>
      <c r="N9" s="136"/>
      <c r="O9" s="4"/>
    </row>
    <row r="10" spans="1:15" ht="20.25" customHeight="1">
      <c r="A10" s="49" t="s">
        <v>31</v>
      </c>
      <c r="B10" s="53"/>
      <c r="C10" s="137"/>
      <c r="D10" s="138"/>
      <c r="E10" s="139"/>
      <c r="F10" s="58"/>
      <c r="G10" s="58">
        <f t="shared" si="0"/>
        <v>0</v>
      </c>
      <c r="H10" s="140" t="e">
        <f t="shared" si="2"/>
        <v>#DIV/0!</v>
      </c>
      <c r="I10" s="139"/>
      <c r="J10" s="58"/>
      <c r="K10" s="58">
        <f t="shared" si="1"/>
        <v>0</v>
      </c>
      <c r="L10" s="56" t="e">
        <f t="shared" si="3"/>
        <v>#DIV/0!</v>
      </c>
      <c r="N10" s="136"/>
      <c r="O10" s="4"/>
    </row>
    <row r="11" spans="1:15" ht="20.25" customHeight="1">
      <c r="A11" s="49" t="s">
        <v>32</v>
      </c>
      <c r="B11" s="53"/>
      <c r="C11" s="137"/>
      <c r="D11" s="138"/>
      <c r="E11" s="139"/>
      <c r="F11" s="58"/>
      <c r="G11" s="58">
        <f t="shared" si="0"/>
        <v>0</v>
      </c>
      <c r="H11" s="140" t="e">
        <f t="shared" si="2"/>
        <v>#DIV/0!</v>
      </c>
      <c r="I11" s="139"/>
      <c r="J11" s="58"/>
      <c r="K11" s="58">
        <f t="shared" si="1"/>
        <v>0</v>
      </c>
      <c r="L11" s="56" t="e">
        <f t="shared" si="3"/>
        <v>#DIV/0!</v>
      </c>
      <c r="N11" s="142"/>
      <c r="O11" s="4"/>
    </row>
    <row r="12" spans="1:15" ht="20.25" customHeight="1">
      <c r="A12" s="49" t="s">
        <v>33</v>
      </c>
      <c r="B12" s="53"/>
      <c r="C12" s="137"/>
      <c r="D12" s="138"/>
      <c r="E12" s="139"/>
      <c r="F12" s="58"/>
      <c r="G12" s="58">
        <f t="shared" si="0"/>
        <v>0</v>
      </c>
      <c r="H12" s="140" t="e">
        <f t="shared" si="2"/>
        <v>#DIV/0!</v>
      </c>
      <c r="I12" s="139"/>
      <c r="J12" s="58"/>
      <c r="K12" s="58">
        <f t="shared" si="1"/>
        <v>0</v>
      </c>
      <c r="L12" s="56" t="e">
        <f t="shared" si="3"/>
        <v>#DIV/0!</v>
      </c>
      <c r="N12" s="136"/>
      <c r="O12" s="4"/>
    </row>
    <row r="13" spans="1:15" ht="20.25" customHeight="1">
      <c r="A13" s="49" t="s">
        <v>34</v>
      </c>
      <c r="B13" s="53"/>
      <c r="C13" s="137"/>
      <c r="D13" s="138"/>
      <c r="E13" s="139"/>
      <c r="F13" s="58"/>
      <c r="G13" s="58">
        <f t="shared" si="0"/>
        <v>0</v>
      </c>
      <c r="H13" s="140" t="e">
        <f t="shared" si="2"/>
        <v>#DIV/0!</v>
      </c>
      <c r="I13" s="139"/>
      <c r="J13" s="58"/>
      <c r="K13" s="58">
        <f t="shared" si="1"/>
        <v>0</v>
      </c>
      <c r="L13" s="56" t="e">
        <f t="shared" si="3"/>
        <v>#DIV/0!</v>
      </c>
      <c r="N13" s="136"/>
      <c r="O13" s="4"/>
    </row>
    <row r="14" spans="1:15" ht="20.25" customHeight="1">
      <c r="A14" s="49" t="s">
        <v>35</v>
      </c>
      <c r="B14" s="53"/>
      <c r="C14" s="137"/>
      <c r="D14" s="138"/>
      <c r="E14" s="139"/>
      <c r="F14" s="58"/>
      <c r="G14" s="58">
        <f t="shared" si="0"/>
        <v>0</v>
      </c>
      <c r="H14" s="140" t="e">
        <f t="shared" si="2"/>
        <v>#DIV/0!</v>
      </c>
      <c r="I14" s="139"/>
      <c r="J14" s="58"/>
      <c r="K14" s="58">
        <f t="shared" si="1"/>
        <v>0</v>
      </c>
      <c r="L14" s="56" t="e">
        <f t="shared" si="3"/>
        <v>#DIV/0!</v>
      </c>
      <c r="N14" s="136"/>
      <c r="O14" s="4"/>
    </row>
    <row r="15" spans="1:15" ht="20.25" customHeight="1">
      <c r="A15" s="49" t="s">
        <v>36</v>
      </c>
      <c r="B15" s="53"/>
      <c r="C15" s="137"/>
      <c r="D15" s="138"/>
      <c r="E15" s="139"/>
      <c r="F15" s="58"/>
      <c r="G15" s="58">
        <f t="shared" si="0"/>
        <v>0</v>
      </c>
      <c r="H15" s="140" t="e">
        <f t="shared" si="2"/>
        <v>#DIV/0!</v>
      </c>
      <c r="I15" s="139"/>
      <c r="J15" s="58"/>
      <c r="K15" s="58">
        <f t="shared" si="1"/>
        <v>0</v>
      </c>
      <c r="L15" s="56" t="e">
        <f t="shared" si="3"/>
        <v>#DIV/0!</v>
      </c>
      <c r="N15" s="136"/>
      <c r="O15" s="4"/>
    </row>
    <row r="16" spans="1:15" ht="20.25" customHeight="1" thickBot="1">
      <c r="A16" s="62" t="s">
        <v>37</v>
      </c>
      <c r="B16" s="53"/>
      <c r="C16" s="137"/>
      <c r="D16" s="138"/>
      <c r="E16" s="139"/>
      <c r="F16" s="58"/>
      <c r="G16" s="143">
        <f t="shared" si="0"/>
        <v>0</v>
      </c>
      <c r="H16" s="144" t="e">
        <f t="shared" si="2"/>
        <v>#DIV/0!</v>
      </c>
      <c r="I16" s="145"/>
      <c r="J16" s="146"/>
      <c r="K16" s="143">
        <f t="shared" si="1"/>
        <v>0</v>
      </c>
      <c r="L16" s="147" t="e">
        <f t="shared" si="3"/>
        <v>#DIV/0!</v>
      </c>
      <c r="N16" s="136"/>
      <c r="O16" s="4"/>
    </row>
    <row r="17" spans="1:12" ht="22.5" customHeight="1" thickBot="1">
      <c r="A17" s="77" t="s">
        <v>38</v>
      </c>
      <c r="B17" s="79">
        <f aca="true" t="shared" si="4" ref="B17:G17">SUM(B5:B16)</f>
        <v>1849252</v>
      </c>
      <c r="C17" s="148">
        <f>SUM(C5:C16)</f>
        <v>816</v>
      </c>
      <c r="D17" s="149">
        <f t="shared" si="4"/>
        <v>10.484432499999999</v>
      </c>
      <c r="E17" s="150">
        <f t="shared" si="4"/>
        <v>457.0253790000001</v>
      </c>
      <c r="F17" s="151">
        <f t="shared" si="4"/>
        <v>42.329693999999996</v>
      </c>
      <c r="G17" s="151">
        <f t="shared" si="4"/>
        <v>414.6956850000001</v>
      </c>
      <c r="H17" s="152"/>
      <c r="I17" s="150">
        <f>SUM(I5:I16)</f>
        <v>5.90645926</v>
      </c>
      <c r="J17" s="151">
        <f>SUM(J5:J16)</f>
        <v>0.78911371</v>
      </c>
      <c r="K17" s="151">
        <f>SUM(K5:K16)</f>
        <v>5.11734555</v>
      </c>
      <c r="L17" s="153"/>
    </row>
    <row r="18" spans="1:12" ht="22.5" customHeight="1" thickBot="1">
      <c r="A18" s="94" t="s">
        <v>49</v>
      </c>
      <c r="B18" s="96">
        <f>AVERAGE(B5:B16)</f>
        <v>462313</v>
      </c>
      <c r="C18" s="154">
        <f>AVERAGE(C5:C16)</f>
        <v>204</v>
      </c>
      <c r="D18" s="155">
        <f aca="true" t="shared" si="5" ref="D18:J18">AVERAGE(D5:D16)</f>
        <v>2.6211081249999997</v>
      </c>
      <c r="E18" s="156">
        <f t="shared" si="5"/>
        <v>114.25634475000003</v>
      </c>
      <c r="F18" s="157">
        <f t="shared" si="5"/>
        <v>10.582423499999999</v>
      </c>
      <c r="G18" s="157">
        <f>AVERAGE(G5:G8)</f>
        <v>103.67392125000002</v>
      </c>
      <c r="H18" s="158">
        <f>AVERAGE(H5:H8)</f>
        <v>90.75467354119908</v>
      </c>
      <c r="I18" s="156">
        <f t="shared" si="5"/>
        <v>1.476614815</v>
      </c>
      <c r="J18" s="157">
        <f t="shared" si="5"/>
        <v>0.1972784275</v>
      </c>
      <c r="K18" s="157">
        <f>AVERAGE(K5:K8)</f>
        <v>1.2793363875</v>
      </c>
      <c r="L18" s="158">
        <f>AVERAGE(L5:L8)</f>
        <v>86.61585842874345</v>
      </c>
    </row>
    <row r="19" spans="1:12" ht="22.5" customHeight="1" thickBot="1">
      <c r="A19" s="159"/>
      <c r="B19" s="160"/>
      <c r="C19" s="161"/>
      <c r="D19" s="162"/>
      <c r="E19" s="162"/>
      <c r="F19" s="162"/>
      <c r="G19" s="163"/>
      <c r="H19" s="163"/>
      <c r="I19" s="162"/>
      <c r="J19" s="162"/>
      <c r="K19" s="163"/>
      <c r="L19" s="163"/>
    </row>
    <row r="20" spans="1:12" ht="35.25" customHeight="1" thickBot="1">
      <c r="A20" s="113"/>
      <c r="B20" s="161"/>
      <c r="C20" s="164"/>
      <c r="D20" s="165" t="s">
        <v>50</v>
      </c>
      <c r="E20" s="166" t="s">
        <v>51</v>
      </c>
      <c r="F20" s="167" t="s">
        <v>52</v>
      </c>
      <c r="G20" s="168"/>
      <c r="H20" s="169"/>
      <c r="I20" s="166" t="s">
        <v>53</v>
      </c>
      <c r="J20" s="167" t="s">
        <v>54</v>
      </c>
      <c r="K20" s="168"/>
      <c r="L20" s="170"/>
    </row>
    <row r="21" spans="1:12" ht="22.5" customHeight="1" thickBot="1">
      <c r="A21" s="171" t="s">
        <v>55</v>
      </c>
      <c r="B21" s="172"/>
      <c r="C21" s="173"/>
      <c r="D21" s="174">
        <f>'[4]Récap. '!J18</f>
        <v>5.69810845585651</v>
      </c>
      <c r="E21" s="175">
        <f>'[4]Récap. '!R18</f>
        <v>263.2815309960631</v>
      </c>
      <c r="F21" s="176">
        <f>'[4]Récap. '!S18</f>
        <v>23.41886544092512</v>
      </c>
      <c r="G21" s="177"/>
      <c r="H21" s="173"/>
      <c r="I21" s="178">
        <f>'[4]Récap. '!AB18</f>
        <v>3.434510495779187</v>
      </c>
      <c r="J21" s="179">
        <f>'[4]Récap. '!AC18</f>
        <v>0.45505034440305836</v>
      </c>
      <c r="K21" s="177"/>
      <c r="L21" s="177"/>
    </row>
    <row r="22" spans="1:12" ht="22.5" customHeight="1">
      <c r="A22" s="113"/>
      <c r="B22" s="115"/>
      <c r="C22" s="115"/>
      <c r="H22" s="115"/>
      <c r="L22" s="115"/>
    </row>
    <row r="23" ht="15">
      <c r="C23" s="141"/>
    </row>
  </sheetData>
  <mergeCells count="5">
    <mergeCell ref="A3:A4"/>
    <mergeCell ref="B3:B4"/>
    <mergeCell ref="C3:C4"/>
    <mergeCell ref="E3:H3"/>
    <mergeCell ref="I3:L3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1"/>
  <sheetViews>
    <sheetView tabSelected="1" workbookViewId="0" topLeftCell="A1">
      <selection activeCell="I41" sqref="I41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80" t="s">
        <v>56</v>
      </c>
      <c r="B1" s="181"/>
      <c r="C1" s="182" t="s">
        <v>57</v>
      </c>
      <c r="D1" s="183"/>
      <c r="E1" s="183"/>
      <c r="F1" s="184"/>
      <c r="G1" s="185" t="s">
        <v>58</v>
      </c>
      <c r="H1" s="186" t="s">
        <v>59</v>
      </c>
      <c r="I1" s="187"/>
      <c r="J1" s="188" t="s">
        <v>60</v>
      </c>
      <c r="K1" s="188"/>
      <c r="L1" s="189"/>
      <c r="M1" s="182" t="s">
        <v>61</v>
      </c>
      <c r="N1" s="184"/>
      <c r="O1" s="188" t="s">
        <v>62</v>
      </c>
      <c r="P1" s="188"/>
      <c r="Q1" s="188"/>
      <c r="R1" s="182" t="s">
        <v>63</v>
      </c>
      <c r="S1" s="184"/>
      <c r="T1" s="190" t="s">
        <v>64</v>
      </c>
      <c r="U1" s="188" t="s">
        <v>65</v>
      </c>
      <c r="V1" s="188"/>
      <c r="W1" s="188" t="s">
        <v>66</v>
      </c>
      <c r="X1" s="188"/>
      <c r="Y1" s="188"/>
      <c r="Z1" s="182" t="s">
        <v>67</v>
      </c>
      <c r="AA1" s="184"/>
      <c r="AB1" s="182" t="s">
        <v>68</v>
      </c>
      <c r="AC1" s="184"/>
      <c r="AD1" s="191" t="s">
        <v>69</v>
      </c>
      <c r="AE1" s="192"/>
      <c r="AF1" s="193"/>
    </row>
    <row r="2" spans="1:32" ht="39" thickBot="1">
      <c r="A2" s="194" t="s">
        <v>70</v>
      </c>
      <c r="B2" s="195" t="s">
        <v>71</v>
      </c>
      <c r="C2" s="194" t="s">
        <v>72</v>
      </c>
      <c r="D2" s="196" t="s">
        <v>9</v>
      </c>
      <c r="E2" s="197" t="s">
        <v>73</v>
      </c>
      <c r="F2" s="195" t="s">
        <v>74</v>
      </c>
      <c r="G2" s="198"/>
      <c r="H2" s="199" t="s">
        <v>75</v>
      </c>
      <c r="I2" s="200" t="s">
        <v>76</v>
      </c>
      <c r="J2" s="201" t="s">
        <v>77</v>
      </c>
      <c r="K2" s="196" t="s">
        <v>78</v>
      </c>
      <c r="L2" s="202" t="s">
        <v>76</v>
      </c>
      <c r="M2" s="201" t="s">
        <v>77</v>
      </c>
      <c r="N2" s="202" t="s">
        <v>76</v>
      </c>
      <c r="O2" s="201" t="s">
        <v>77</v>
      </c>
      <c r="P2" s="196" t="s">
        <v>78</v>
      </c>
      <c r="Q2" s="202" t="s">
        <v>76</v>
      </c>
      <c r="R2" s="203" t="s">
        <v>77</v>
      </c>
      <c r="S2" s="202" t="s">
        <v>76</v>
      </c>
      <c r="T2" s="201" t="s">
        <v>77</v>
      </c>
      <c r="U2" s="201" t="s">
        <v>77</v>
      </c>
      <c r="V2" s="202" t="s">
        <v>76</v>
      </c>
      <c r="W2" s="201" t="s">
        <v>77</v>
      </c>
      <c r="X2" s="196" t="s">
        <v>78</v>
      </c>
      <c r="Y2" s="202" t="s">
        <v>76</v>
      </c>
      <c r="Z2" s="201" t="s">
        <v>77</v>
      </c>
      <c r="AA2" s="202" t="s">
        <v>76</v>
      </c>
      <c r="AB2" s="204" t="s">
        <v>77</v>
      </c>
      <c r="AC2" s="205" t="s">
        <v>76</v>
      </c>
      <c r="AD2" s="206" t="s">
        <v>79</v>
      </c>
      <c r="AE2" s="194" t="s">
        <v>70</v>
      </c>
      <c r="AF2" s="195" t="s">
        <v>71</v>
      </c>
    </row>
    <row r="3" spans="1:32" ht="13.5" customHeight="1">
      <c r="A3" s="207">
        <v>1</v>
      </c>
      <c r="B3" s="208" t="s">
        <v>80</v>
      </c>
      <c r="C3" s="209">
        <f>'[4]04.2014.1 Rap.'!C3</f>
        <v>9582</v>
      </c>
      <c r="D3" s="210"/>
      <c r="E3" s="211">
        <f>C3+D3</f>
        <v>9582</v>
      </c>
      <c r="F3" s="212">
        <f>'[4]04.2014.1 Rap.'!D3</f>
        <v>963</v>
      </c>
      <c r="G3" s="213"/>
      <c r="H3" s="214"/>
      <c r="I3" s="215">
        <f>'[4]04.2014.1 Rap.'!I3</f>
        <v>3.5</v>
      </c>
      <c r="J3" s="216">
        <f>'[4]04.2014.2 Rap.'!C3</f>
        <v>5.31</v>
      </c>
      <c r="K3" s="217">
        <f>'[4]04.2014.2 Rap.'!D3</f>
        <v>2.07</v>
      </c>
      <c r="L3" s="218">
        <f>'[4]04.2014.2 Rap.'!G3</f>
        <v>0.55</v>
      </c>
      <c r="M3" s="219">
        <v>2.07</v>
      </c>
      <c r="N3" s="218">
        <v>0.41</v>
      </c>
      <c r="O3" s="209">
        <f>'[4]04.2014.3 Rap.'!C3</f>
        <v>397</v>
      </c>
      <c r="P3" s="210">
        <f>'[4]04.2014.3 Rap.'!D3</f>
        <v>160</v>
      </c>
      <c r="Q3" s="220">
        <f>'[4]04.2014.3 Rap.'!G3</f>
        <v>26</v>
      </c>
      <c r="R3" s="221">
        <v>24.2</v>
      </c>
      <c r="S3" s="222">
        <v>6.76</v>
      </c>
      <c r="T3" s="223">
        <f>O3/W3</f>
        <v>1.985</v>
      </c>
      <c r="U3" s="224">
        <v>20.5</v>
      </c>
      <c r="V3" s="225">
        <v>3.29</v>
      </c>
      <c r="W3" s="226">
        <v>200</v>
      </c>
      <c r="X3" s="227">
        <v>82</v>
      </c>
      <c r="Y3" s="228">
        <v>3</v>
      </c>
      <c r="Z3" s="229">
        <v>7.82</v>
      </c>
      <c r="AA3" s="222">
        <v>7.66</v>
      </c>
      <c r="AB3" s="230">
        <v>1309</v>
      </c>
      <c r="AC3" s="231">
        <v>1185</v>
      </c>
      <c r="AD3" s="232" t="s">
        <v>81</v>
      </c>
      <c r="AE3" s="207">
        <v>1</v>
      </c>
      <c r="AF3" s="208" t="s">
        <v>80</v>
      </c>
    </row>
    <row r="4" spans="1:32" ht="13.5" customHeight="1">
      <c r="A4" s="233">
        <v>2</v>
      </c>
      <c r="B4" s="234" t="s">
        <v>80</v>
      </c>
      <c r="C4" s="235">
        <f>'[4]04.2014.1 Rap.'!C4</f>
        <v>9696</v>
      </c>
      <c r="D4" s="236"/>
      <c r="E4" s="237">
        <f aca="true" t="shared" si="0" ref="E4:E32">C4+D4</f>
        <v>9696</v>
      </c>
      <c r="F4" s="238">
        <f>'[4]04.2014.1 Rap.'!D4</f>
        <v>213</v>
      </c>
      <c r="G4" s="239"/>
      <c r="H4" s="240"/>
      <c r="I4" s="241">
        <f>'[4]04.2014.1 Rap.'!I4</f>
        <v>5</v>
      </c>
      <c r="J4" s="242">
        <f>'[4]04.2014.2 Rap.'!C4</f>
        <v>5.2</v>
      </c>
      <c r="K4" s="243">
        <f>'[4]04.2014.2 Rap.'!D4</f>
        <v>2</v>
      </c>
      <c r="L4" s="244">
        <f>'[4]04.2014.2 Rap.'!G4</f>
        <v>0.69</v>
      </c>
      <c r="M4" s="242"/>
      <c r="N4" s="245"/>
      <c r="O4" s="235">
        <f>'[4]04.2014.3 Rap.'!C4</f>
        <v>390</v>
      </c>
      <c r="P4" s="236">
        <f>'[4]04.2014.3 Rap.'!D4</f>
        <v>150</v>
      </c>
      <c r="Q4" s="246">
        <f>'[4]04.2014.3 Rap.'!G4</f>
        <v>25</v>
      </c>
      <c r="R4" s="247"/>
      <c r="S4" s="248"/>
      <c r="T4" s="249"/>
      <c r="U4" s="250"/>
      <c r="V4" s="245"/>
      <c r="W4" s="251"/>
      <c r="X4" s="236"/>
      <c r="Y4" s="238"/>
      <c r="Z4" s="252"/>
      <c r="AA4" s="248"/>
      <c r="AB4" s="253"/>
      <c r="AC4" s="254"/>
      <c r="AD4" s="232" t="s">
        <v>82</v>
      </c>
      <c r="AE4" s="233">
        <v>2</v>
      </c>
      <c r="AF4" s="234" t="s">
        <v>80</v>
      </c>
    </row>
    <row r="5" spans="1:32" ht="13.5" customHeight="1">
      <c r="A5" s="233">
        <v>3</v>
      </c>
      <c r="B5" s="234" t="s">
        <v>83</v>
      </c>
      <c r="C5" s="235">
        <f>'[4]04.2014.1 Rap.'!C5</f>
        <v>9426</v>
      </c>
      <c r="D5" s="236"/>
      <c r="E5" s="237">
        <f t="shared" si="0"/>
        <v>9426</v>
      </c>
      <c r="F5" s="238"/>
      <c r="G5" s="239"/>
      <c r="H5" s="240"/>
      <c r="I5" s="241">
        <f>'[4]04.2014.1 Rap.'!I5</f>
        <v>4.5</v>
      </c>
      <c r="J5" s="242">
        <f>'[4]04.2014.2 Rap.'!C5</f>
        <v>5.01</v>
      </c>
      <c r="K5" s="243">
        <f>'[4]04.2014.2 Rap.'!D5</f>
        <v>1.91</v>
      </c>
      <c r="L5" s="244">
        <f>'[4]04.2014.2 Rap.'!G5</f>
        <v>0.7</v>
      </c>
      <c r="M5" s="242"/>
      <c r="N5" s="245"/>
      <c r="O5" s="235">
        <f>'[4]04.2014.3 Rap.'!C5</f>
        <v>364</v>
      </c>
      <c r="P5" s="236">
        <f>'[4]04.2014.3 Rap.'!D5</f>
        <v>145</v>
      </c>
      <c r="Q5" s="246">
        <f>'[4]04.2014.3 Rap.'!G5</f>
        <v>23</v>
      </c>
      <c r="R5" s="247"/>
      <c r="S5" s="248"/>
      <c r="T5" s="249"/>
      <c r="U5" s="250"/>
      <c r="V5" s="245"/>
      <c r="W5" s="251"/>
      <c r="X5" s="236"/>
      <c r="Y5" s="238"/>
      <c r="Z5" s="252"/>
      <c r="AA5" s="248"/>
      <c r="AB5" s="255"/>
      <c r="AC5" s="254"/>
      <c r="AD5" s="232" t="s">
        <v>84</v>
      </c>
      <c r="AE5" s="233">
        <v>3</v>
      </c>
      <c r="AF5" s="234" t="s">
        <v>83</v>
      </c>
    </row>
    <row r="6" spans="1:32" ht="13.5" customHeight="1">
      <c r="A6" s="233">
        <v>4</v>
      </c>
      <c r="B6" s="234" t="s">
        <v>85</v>
      </c>
      <c r="C6" s="235">
        <f>'[4]04.2014.1 Rap.'!C6</f>
        <v>9434</v>
      </c>
      <c r="D6" s="236"/>
      <c r="E6" s="237">
        <f t="shared" si="0"/>
        <v>9434</v>
      </c>
      <c r="F6" s="238"/>
      <c r="G6" s="239"/>
      <c r="H6" s="240"/>
      <c r="I6" s="241">
        <f>'[4]04.2014.1 Rap.'!I6</f>
        <v>4.5</v>
      </c>
      <c r="J6" s="242">
        <f>'[4]04.2014.2 Rap.'!C6</f>
        <v>5</v>
      </c>
      <c r="K6" s="243">
        <f>'[4]04.2014.2 Rap.'!D6</f>
        <v>2</v>
      </c>
      <c r="L6" s="244">
        <f>'[4]04.2014.2 Rap.'!G6</f>
        <v>0.7</v>
      </c>
      <c r="M6" s="242"/>
      <c r="N6" s="245"/>
      <c r="O6" s="235">
        <f>'[4]04.2014.3 Rap.'!C6</f>
        <v>380</v>
      </c>
      <c r="P6" s="236">
        <f>'[4]04.2014.3 Rap.'!D6</f>
        <v>150</v>
      </c>
      <c r="Q6" s="246">
        <f>'[4]04.2014.3 Rap.'!G6</f>
        <v>25</v>
      </c>
      <c r="R6" s="247"/>
      <c r="S6" s="248"/>
      <c r="T6" s="249"/>
      <c r="U6" s="250"/>
      <c r="V6" s="245"/>
      <c r="W6" s="251"/>
      <c r="X6" s="236"/>
      <c r="Y6" s="238"/>
      <c r="Z6" s="252"/>
      <c r="AA6" s="248"/>
      <c r="AB6" s="253"/>
      <c r="AC6" s="254"/>
      <c r="AD6" s="256"/>
      <c r="AE6" s="233">
        <v>4</v>
      </c>
      <c r="AF6" s="234" t="s">
        <v>85</v>
      </c>
    </row>
    <row r="7" spans="1:32" ht="13.5" customHeight="1">
      <c r="A7" s="233">
        <v>5</v>
      </c>
      <c r="B7" s="234" t="s">
        <v>86</v>
      </c>
      <c r="C7" s="235">
        <f>'[4]04.2014.1 Rap.'!C7</f>
        <v>9010</v>
      </c>
      <c r="D7" s="236"/>
      <c r="E7" s="237">
        <f t="shared" si="0"/>
        <v>9010</v>
      </c>
      <c r="F7" s="238"/>
      <c r="G7" s="239"/>
      <c r="H7" s="240"/>
      <c r="I7" s="241">
        <f>'[4]04.2014.1 Rap.'!I7</f>
        <v>5</v>
      </c>
      <c r="J7" s="242">
        <f>'[4]04.2014.2 Rap.'!C7</f>
        <v>5.2</v>
      </c>
      <c r="K7" s="243">
        <f>'[4]04.2014.2 Rap.'!D7</f>
        <v>2.1</v>
      </c>
      <c r="L7" s="244">
        <f>'[4]04.2014.2 Rap.'!G7</f>
        <v>0.7</v>
      </c>
      <c r="M7" s="242"/>
      <c r="N7" s="245"/>
      <c r="O7" s="235">
        <f>'[4]04.2014.3 Rap.'!C7</f>
        <v>390</v>
      </c>
      <c r="P7" s="236">
        <f>'[4]04.2014.3 Rap.'!D7</f>
        <v>160</v>
      </c>
      <c r="Q7" s="246">
        <f>'[4]04.2014.3 Rap.'!G7</f>
        <v>25</v>
      </c>
      <c r="R7" s="247"/>
      <c r="S7" s="248"/>
      <c r="T7" s="249"/>
      <c r="U7" s="250"/>
      <c r="V7" s="245"/>
      <c r="W7" s="251"/>
      <c r="X7" s="236"/>
      <c r="Y7" s="238"/>
      <c r="Z7" s="252"/>
      <c r="AA7" s="248"/>
      <c r="AB7" s="257"/>
      <c r="AC7" s="254"/>
      <c r="AD7" s="232"/>
      <c r="AE7" s="233">
        <v>5</v>
      </c>
      <c r="AF7" s="234" t="s">
        <v>86</v>
      </c>
    </row>
    <row r="8" spans="1:32" ht="13.5" customHeight="1">
      <c r="A8" s="233">
        <v>6</v>
      </c>
      <c r="B8" s="234" t="s">
        <v>87</v>
      </c>
      <c r="C8" s="235">
        <f>'[4]04.2014.1 Rap.'!C8</f>
        <v>8858</v>
      </c>
      <c r="D8" s="236"/>
      <c r="E8" s="237">
        <f t="shared" si="0"/>
        <v>8858</v>
      </c>
      <c r="F8" s="238"/>
      <c r="G8" s="239"/>
      <c r="H8" s="240"/>
      <c r="I8" s="241">
        <f>'[4]04.2014.1 Rap.'!I8</f>
        <v>5</v>
      </c>
      <c r="J8" s="242">
        <f>'[4]04.2014.2 Rap.'!C8</f>
        <v>5.28</v>
      </c>
      <c r="K8" s="243">
        <f>'[4]04.2014.2 Rap.'!D8</f>
        <v>2.18</v>
      </c>
      <c r="L8" s="244">
        <f>'[4]04.2014.2 Rap.'!G8</f>
        <v>0.74</v>
      </c>
      <c r="M8" s="242"/>
      <c r="N8" s="245"/>
      <c r="O8" s="235">
        <f>'[4]04.2014.3 Rap.'!C8</f>
        <v>395</v>
      </c>
      <c r="P8" s="236">
        <f>'[4]04.2014.3 Rap.'!D8</f>
        <v>171</v>
      </c>
      <c r="Q8" s="246">
        <f>'[4]04.2014.3 Rap.'!G8</f>
        <v>26</v>
      </c>
      <c r="R8" s="247"/>
      <c r="S8" s="248"/>
      <c r="T8" s="249"/>
      <c r="U8" s="250"/>
      <c r="V8" s="245"/>
      <c r="W8" s="251"/>
      <c r="X8" s="236"/>
      <c r="Y8" s="238"/>
      <c r="Z8" s="252">
        <v>7.78</v>
      </c>
      <c r="AA8" s="248">
        <v>7.68</v>
      </c>
      <c r="AB8" s="255">
        <v>1142</v>
      </c>
      <c r="AC8" s="254">
        <v>1072</v>
      </c>
      <c r="AD8" s="256"/>
      <c r="AE8" s="233">
        <v>6</v>
      </c>
      <c r="AF8" s="234" t="s">
        <v>87</v>
      </c>
    </row>
    <row r="9" spans="1:32" ht="13.5" customHeight="1">
      <c r="A9" s="233">
        <v>7</v>
      </c>
      <c r="B9" s="234" t="s">
        <v>88</v>
      </c>
      <c r="C9" s="235">
        <f>'[4]04.2014.1 Rap.'!C9</f>
        <v>9612</v>
      </c>
      <c r="D9" s="236"/>
      <c r="E9" s="237">
        <f t="shared" si="0"/>
        <v>9612</v>
      </c>
      <c r="F9" s="238">
        <f>'[4]04.2014.1 Rap.'!D9</f>
        <v>1463</v>
      </c>
      <c r="G9" s="239"/>
      <c r="H9" s="240"/>
      <c r="I9" s="241">
        <f>'[4]04.2014.1 Rap.'!I9</f>
        <v>5</v>
      </c>
      <c r="J9" s="242">
        <f>'[4]04.2014.2 Rap.'!C9</f>
        <v>5.4</v>
      </c>
      <c r="K9" s="243">
        <f>'[4]04.2014.2 Rap.'!D9</f>
        <v>2.2</v>
      </c>
      <c r="L9" s="244">
        <f>'[4]04.2014.2 Rap.'!G9</f>
        <v>0.72</v>
      </c>
      <c r="M9" s="242"/>
      <c r="N9" s="245"/>
      <c r="O9" s="235">
        <f>'[4]04.2014.3 Rap.'!C9</f>
        <v>420</v>
      </c>
      <c r="P9" s="236">
        <f>'[4]04.2014.3 Rap.'!D9</f>
        <v>190</v>
      </c>
      <c r="Q9" s="246">
        <f>'[4]04.2014.3 Rap.'!G9</f>
        <v>25</v>
      </c>
      <c r="R9" s="247"/>
      <c r="S9" s="248"/>
      <c r="T9" s="249"/>
      <c r="U9" s="250"/>
      <c r="V9" s="245"/>
      <c r="W9" s="251"/>
      <c r="X9" s="236"/>
      <c r="Y9" s="238"/>
      <c r="Z9" s="252"/>
      <c r="AA9" s="248"/>
      <c r="AB9" s="253"/>
      <c r="AC9" s="254"/>
      <c r="AD9" s="232" t="s">
        <v>89</v>
      </c>
      <c r="AE9" s="233">
        <v>7</v>
      </c>
      <c r="AF9" s="234" t="s">
        <v>88</v>
      </c>
    </row>
    <row r="10" spans="1:32" ht="13.5" customHeight="1">
      <c r="A10" s="233">
        <v>8</v>
      </c>
      <c r="B10" s="234" t="s">
        <v>80</v>
      </c>
      <c r="C10" s="235">
        <f>'[4]04.2014.1 Rap.'!C10</f>
        <v>12007</v>
      </c>
      <c r="D10" s="236"/>
      <c r="E10" s="237">
        <f t="shared" si="0"/>
        <v>12007</v>
      </c>
      <c r="F10" s="238"/>
      <c r="G10" s="239"/>
      <c r="H10" s="240"/>
      <c r="I10" s="241">
        <f>'[4]04.2014.1 Rap.'!I10</f>
        <v>7</v>
      </c>
      <c r="J10" s="242">
        <f>'[4]04.2014.2 Rap.'!C10</f>
        <v>4.48</v>
      </c>
      <c r="K10" s="243">
        <f>'[4]04.2014.2 Rap.'!D10</f>
        <v>2.25</v>
      </c>
      <c r="L10" s="244">
        <f>'[4]04.2014.2 Rap.'!G10</f>
        <v>0.75</v>
      </c>
      <c r="M10" s="242">
        <v>1.8</v>
      </c>
      <c r="N10" s="245">
        <v>0.53</v>
      </c>
      <c r="O10" s="235">
        <f>'[4]04.2014.3 Rap.'!C10</f>
        <v>297</v>
      </c>
      <c r="P10" s="236">
        <f>'[4]04.2014.3 Rap.'!D10</f>
        <v>176</v>
      </c>
      <c r="Q10" s="246">
        <f>'[4]04.2014.3 Rap.'!G10</f>
        <v>30</v>
      </c>
      <c r="R10" s="247">
        <v>22.2</v>
      </c>
      <c r="S10" s="248">
        <v>7.99</v>
      </c>
      <c r="T10" s="249">
        <f>O10/W10</f>
        <v>2.97</v>
      </c>
      <c r="U10" s="250">
        <v>17.3</v>
      </c>
      <c r="V10" s="245">
        <v>4.54</v>
      </c>
      <c r="W10" s="251">
        <v>100</v>
      </c>
      <c r="X10" s="236">
        <v>68</v>
      </c>
      <c r="Y10" s="238">
        <v>4</v>
      </c>
      <c r="Z10" s="252">
        <v>7.79</v>
      </c>
      <c r="AA10" s="248">
        <v>7.66</v>
      </c>
      <c r="AB10" s="255">
        <v>1196</v>
      </c>
      <c r="AC10" s="254">
        <v>964</v>
      </c>
      <c r="AD10" s="256" t="s">
        <v>90</v>
      </c>
      <c r="AE10" s="233">
        <v>8</v>
      </c>
      <c r="AF10" s="234" t="s">
        <v>80</v>
      </c>
    </row>
    <row r="11" spans="1:32" ht="13.5" customHeight="1">
      <c r="A11" s="233">
        <v>9</v>
      </c>
      <c r="B11" s="234" t="s">
        <v>80</v>
      </c>
      <c r="C11" s="235">
        <f>'[4]04.2014.1 Rap.'!C11</f>
        <v>9221</v>
      </c>
      <c r="D11" s="236"/>
      <c r="E11" s="237">
        <f t="shared" si="0"/>
        <v>9221</v>
      </c>
      <c r="F11" s="238"/>
      <c r="G11" s="239"/>
      <c r="H11" s="240"/>
      <c r="I11" s="241">
        <f>'[4]04.2014.1 Rap.'!I11</f>
        <v>7</v>
      </c>
      <c r="J11" s="242">
        <f>'[4]04.2014.2 Rap.'!C11</f>
        <v>4.6</v>
      </c>
      <c r="K11" s="243">
        <f>'[4]04.2014.2 Rap.'!D11</f>
        <v>2.1</v>
      </c>
      <c r="L11" s="244">
        <f>'[4]04.2014.2 Rap.'!G11</f>
        <v>0.55</v>
      </c>
      <c r="M11" s="242"/>
      <c r="N11" s="245"/>
      <c r="O11" s="235">
        <f>'[4]04.2014.3 Rap.'!C11</f>
        <v>300</v>
      </c>
      <c r="P11" s="236">
        <f>'[4]04.2014.3 Rap.'!D11</f>
        <v>170</v>
      </c>
      <c r="Q11" s="246">
        <f>'[4]04.2014.3 Rap.'!G11</f>
        <v>25</v>
      </c>
      <c r="R11" s="247"/>
      <c r="S11" s="248"/>
      <c r="T11" s="249"/>
      <c r="U11" s="250"/>
      <c r="V11" s="245"/>
      <c r="W11" s="251"/>
      <c r="X11" s="236"/>
      <c r="Y11" s="238"/>
      <c r="Z11" s="252"/>
      <c r="AA11" s="248"/>
      <c r="AB11" s="253"/>
      <c r="AC11" s="254"/>
      <c r="AD11" s="256"/>
      <c r="AE11" s="233">
        <v>9</v>
      </c>
      <c r="AF11" s="234" t="s">
        <v>80</v>
      </c>
    </row>
    <row r="12" spans="1:32" ht="13.5" customHeight="1">
      <c r="A12" s="233">
        <v>10</v>
      </c>
      <c r="B12" s="234" t="s">
        <v>83</v>
      </c>
      <c r="C12" s="235">
        <f>'[4]04.2014.1 Rap.'!C12</f>
        <v>8974</v>
      </c>
      <c r="D12" s="236"/>
      <c r="E12" s="237">
        <f t="shared" si="0"/>
        <v>8974</v>
      </c>
      <c r="F12" s="238"/>
      <c r="G12" s="239"/>
      <c r="H12" s="240"/>
      <c r="I12" s="241">
        <f>'[4]04.2014.1 Rap.'!I12</f>
        <v>5.5</v>
      </c>
      <c r="J12" s="242">
        <f>'[4]04.2014.2 Rap.'!C12</f>
        <v>4.98</v>
      </c>
      <c r="K12" s="243">
        <f>'[4]04.2014.2 Rap.'!D12</f>
        <v>2.2</v>
      </c>
      <c r="L12" s="244">
        <f>'[4]04.2014.2 Rap.'!G12</f>
        <v>0.59</v>
      </c>
      <c r="M12" s="242"/>
      <c r="N12" s="245"/>
      <c r="O12" s="235">
        <f>'[4]04.2014.3 Rap.'!C12</f>
        <v>359</v>
      </c>
      <c r="P12" s="236">
        <f>'[4]04.2014.3 Rap.'!D12</f>
        <v>180</v>
      </c>
      <c r="Q12" s="246">
        <f>'[4]04.2014.3 Rap.'!G12</f>
        <v>27</v>
      </c>
      <c r="R12" s="247"/>
      <c r="S12" s="248"/>
      <c r="T12" s="249"/>
      <c r="U12" s="250"/>
      <c r="V12" s="245"/>
      <c r="W12" s="251"/>
      <c r="X12" s="236"/>
      <c r="Y12" s="238"/>
      <c r="Z12" s="252"/>
      <c r="AA12" s="248"/>
      <c r="AB12" s="255"/>
      <c r="AC12" s="254"/>
      <c r="AD12" s="256"/>
      <c r="AE12" s="233">
        <v>10</v>
      </c>
      <c r="AF12" s="234" t="s">
        <v>83</v>
      </c>
    </row>
    <row r="13" spans="1:32" ht="13.5" customHeight="1">
      <c r="A13" s="233">
        <v>11</v>
      </c>
      <c r="B13" s="234" t="s">
        <v>85</v>
      </c>
      <c r="C13" s="235">
        <f>'[4]04.2014.1 Rap.'!C13</f>
        <v>9298</v>
      </c>
      <c r="D13" s="236"/>
      <c r="E13" s="237">
        <f t="shared" si="0"/>
        <v>9298</v>
      </c>
      <c r="F13" s="238"/>
      <c r="G13" s="239"/>
      <c r="H13" s="240"/>
      <c r="I13" s="241">
        <f>'[4]04.2014.1 Rap.'!I13</f>
        <v>5</v>
      </c>
      <c r="J13" s="242">
        <f>'[4]04.2014.2 Rap.'!C13</f>
        <v>5.1</v>
      </c>
      <c r="K13" s="243">
        <f>'[4]04.2014.2 Rap.'!D13</f>
        <v>2.1</v>
      </c>
      <c r="L13" s="244">
        <f>'[4]04.2014.2 Rap.'!G13</f>
        <v>0.6</v>
      </c>
      <c r="M13" s="242"/>
      <c r="N13" s="245"/>
      <c r="O13" s="235">
        <f>'[4]04.2014.3 Rap.'!C13</f>
        <v>370</v>
      </c>
      <c r="P13" s="236">
        <f>'[4]04.2014.3 Rap.'!D13</f>
        <v>180</v>
      </c>
      <c r="Q13" s="246">
        <f>'[4]04.2014.3 Rap.'!G13</f>
        <v>27</v>
      </c>
      <c r="R13" s="247"/>
      <c r="S13" s="248"/>
      <c r="T13" s="249"/>
      <c r="U13" s="250"/>
      <c r="V13" s="245"/>
      <c r="W13" s="251"/>
      <c r="X13" s="236"/>
      <c r="Y13" s="238"/>
      <c r="Z13" s="252"/>
      <c r="AA13" s="248"/>
      <c r="AB13" s="253"/>
      <c r="AC13" s="254"/>
      <c r="AD13" s="256"/>
      <c r="AE13" s="233">
        <v>11</v>
      </c>
      <c r="AF13" s="234" t="s">
        <v>85</v>
      </c>
    </row>
    <row r="14" spans="1:32" ht="13.5" customHeight="1">
      <c r="A14" s="233">
        <v>12</v>
      </c>
      <c r="B14" s="234" t="s">
        <v>86</v>
      </c>
      <c r="C14" s="235">
        <f>'[4]04.2014.1 Rap.'!C14</f>
        <v>8744</v>
      </c>
      <c r="D14" s="236"/>
      <c r="E14" s="237">
        <f t="shared" si="0"/>
        <v>8744</v>
      </c>
      <c r="F14" s="238">
        <f>'[4]04.2014.1 Rap.'!D14</f>
        <v>1398</v>
      </c>
      <c r="G14" s="239"/>
      <c r="H14" s="240"/>
      <c r="I14" s="241">
        <f>'[4]04.2014.1 Rap.'!I14</f>
        <v>5</v>
      </c>
      <c r="J14" s="242">
        <f>'[4]04.2014.2 Rap.'!C14</f>
        <v>5.2</v>
      </c>
      <c r="K14" s="243">
        <f>'[4]04.2014.2 Rap.'!D14</f>
        <v>2.1</v>
      </c>
      <c r="L14" s="244">
        <f>'[4]04.2014.2 Rap.'!G14</f>
        <v>0.58</v>
      </c>
      <c r="M14" s="242"/>
      <c r="N14" s="245"/>
      <c r="O14" s="235">
        <f>'[4]04.2014.3 Rap.'!C14</f>
        <v>390</v>
      </c>
      <c r="P14" s="236">
        <f>'[4]04.2014.3 Rap.'!D14</f>
        <v>170</v>
      </c>
      <c r="Q14" s="246">
        <f>'[4]04.2014.3 Rap.'!G14</f>
        <v>26</v>
      </c>
      <c r="R14" s="247"/>
      <c r="S14" s="248"/>
      <c r="T14" s="249"/>
      <c r="U14" s="250"/>
      <c r="V14" s="245"/>
      <c r="W14" s="251"/>
      <c r="X14" s="236"/>
      <c r="Y14" s="238"/>
      <c r="Z14" s="252"/>
      <c r="AA14" s="248"/>
      <c r="AB14" s="255"/>
      <c r="AC14" s="254"/>
      <c r="AD14" s="232" t="s">
        <v>91</v>
      </c>
      <c r="AE14" s="233">
        <v>12</v>
      </c>
      <c r="AF14" s="234" t="s">
        <v>86</v>
      </c>
    </row>
    <row r="15" spans="1:32" ht="13.5" customHeight="1">
      <c r="A15" s="233">
        <v>13</v>
      </c>
      <c r="B15" s="234" t="s">
        <v>87</v>
      </c>
      <c r="C15" s="235">
        <f>'[4]04.2014.1 Rap.'!C15</f>
        <v>8709</v>
      </c>
      <c r="D15" s="236"/>
      <c r="E15" s="237">
        <f t="shared" si="0"/>
        <v>8709</v>
      </c>
      <c r="F15" s="238"/>
      <c r="G15" s="239"/>
      <c r="H15" s="240"/>
      <c r="I15" s="241">
        <f>'[4]04.2014.1 Rap.'!I15</f>
        <v>5</v>
      </c>
      <c r="J15" s="242">
        <f>'[4]04.2014.2 Rap.'!C15</f>
        <v>5.25</v>
      </c>
      <c r="K15" s="243">
        <f>'[4]04.2014.2 Rap.'!D15</f>
        <v>2.01</v>
      </c>
      <c r="L15" s="244">
        <f>'[4]04.2014.2 Rap.'!G15</f>
        <v>0.63</v>
      </c>
      <c r="M15" s="242"/>
      <c r="N15" s="245"/>
      <c r="O15" s="235">
        <f>'[4]04.2014.3 Rap.'!C15</f>
        <v>402</v>
      </c>
      <c r="P15" s="236">
        <f>'[4]04.2014.3 Rap.'!D15</f>
        <v>169</v>
      </c>
      <c r="Q15" s="246">
        <f>'[4]04.2014.3 Rap.'!G15</f>
        <v>28</v>
      </c>
      <c r="R15" s="247"/>
      <c r="S15" s="248"/>
      <c r="T15" s="249"/>
      <c r="U15" s="250"/>
      <c r="V15" s="245"/>
      <c r="W15" s="251"/>
      <c r="X15" s="236"/>
      <c r="Y15" s="238"/>
      <c r="Z15" s="252"/>
      <c r="AA15" s="248"/>
      <c r="AB15" s="258"/>
      <c r="AC15" s="254"/>
      <c r="AD15" s="256" t="s">
        <v>90</v>
      </c>
      <c r="AE15" s="233">
        <v>13</v>
      </c>
      <c r="AF15" s="234" t="s">
        <v>87</v>
      </c>
    </row>
    <row r="16" spans="1:32" ht="13.5" customHeight="1">
      <c r="A16" s="233">
        <v>14</v>
      </c>
      <c r="B16" s="234" t="s">
        <v>88</v>
      </c>
      <c r="C16" s="235">
        <f>'[4]04.2014.1 Rap.'!C16</f>
        <v>9607</v>
      </c>
      <c r="D16" s="236"/>
      <c r="E16" s="237">
        <f t="shared" si="0"/>
        <v>9607</v>
      </c>
      <c r="F16" s="238"/>
      <c r="G16" s="239"/>
      <c r="H16" s="240"/>
      <c r="I16" s="241">
        <f>'[4]04.2014.1 Rap.'!I16</f>
        <v>5</v>
      </c>
      <c r="J16" s="242">
        <f>'[4]04.2014.2 Rap.'!C16</f>
        <v>5.4</v>
      </c>
      <c r="K16" s="243">
        <f>'[4]04.2014.2 Rap.'!D16</f>
        <v>2</v>
      </c>
      <c r="L16" s="244">
        <f>'[4]04.2014.2 Rap.'!G16</f>
        <v>0.6</v>
      </c>
      <c r="M16" s="242"/>
      <c r="N16" s="245"/>
      <c r="O16" s="235">
        <f>'[4]04.2014.3 Rap.'!C16</f>
        <v>380</v>
      </c>
      <c r="P16" s="236">
        <f>'[4]04.2014.3 Rap.'!D16</f>
        <v>165</v>
      </c>
      <c r="Q16" s="246">
        <f>'[4]04.2014.3 Rap.'!G16</f>
        <v>26</v>
      </c>
      <c r="R16" s="247"/>
      <c r="S16" s="248"/>
      <c r="T16" s="249"/>
      <c r="U16" s="250"/>
      <c r="V16" s="245"/>
      <c r="W16" s="251"/>
      <c r="X16" s="236"/>
      <c r="Y16" s="238"/>
      <c r="Z16" s="252"/>
      <c r="AA16" s="248"/>
      <c r="AB16" s="253"/>
      <c r="AC16" s="254"/>
      <c r="AD16" s="256"/>
      <c r="AE16" s="233">
        <v>14</v>
      </c>
      <c r="AF16" s="234" t="s">
        <v>88</v>
      </c>
    </row>
    <row r="17" spans="1:32" ht="13.5" customHeight="1">
      <c r="A17" s="233">
        <v>15</v>
      </c>
      <c r="B17" s="234" t="s">
        <v>80</v>
      </c>
      <c r="C17" s="235">
        <f>'[4]04.2014.1 Rap.'!C17</f>
        <v>9192</v>
      </c>
      <c r="D17" s="236"/>
      <c r="E17" s="237">
        <f t="shared" si="0"/>
        <v>9192</v>
      </c>
      <c r="F17" s="238"/>
      <c r="G17" s="239"/>
      <c r="H17" s="240"/>
      <c r="I17" s="241">
        <f>'[4]04.2014.1 Rap.'!I17</f>
        <v>5</v>
      </c>
      <c r="J17" s="242">
        <f>'[4]04.2014.2 Rap.'!C17</f>
        <v>5.48</v>
      </c>
      <c r="K17" s="243">
        <f>'[4]04.2014.2 Rap.'!D17</f>
        <v>2</v>
      </c>
      <c r="L17" s="244">
        <f>'[4]04.2014.2 Rap.'!G17</f>
        <v>0.59</v>
      </c>
      <c r="M17" s="242">
        <v>2.24</v>
      </c>
      <c r="N17" s="245">
        <v>0.38</v>
      </c>
      <c r="O17" s="235">
        <f>'[4]04.2014.3 Rap.'!C17</f>
        <v>387</v>
      </c>
      <c r="P17" s="236">
        <f>'[4]04.2014.3 Rap.'!D17</f>
        <v>167</v>
      </c>
      <c r="Q17" s="246">
        <f>'[4]04.2014.3 Rap.'!G17</f>
        <v>25</v>
      </c>
      <c r="R17" s="247">
        <v>23.6</v>
      </c>
      <c r="S17" s="248">
        <v>6.92</v>
      </c>
      <c r="T17" s="249">
        <f>O17/W17</f>
        <v>1.8878048780487804</v>
      </c>
      <c r="U17" s="250">
        <v>22.4</v>
      </c>
      <c r="V17" s="245">
        <v>2.7</v>
      </c>
      <c r="W17" s="251">
        <v>205</v>
      </c>
      <c r="X17" s="236">
        <v>80</v>
      </c>
      <c r="Y17" s="238">
        <v>5</v>
      </c>
      <c r="Z17" s="252">
        <v>7.73</v>
      </c>
      <c r="AA17" s="248">
        <v>7.72</v>
      </c>
      <c r="AB17" s="255">
        <v>1170</v>
      </c>
      <c r="AC17" s="254">
        <v>1020</v>
      </c>
      <c r="AD17" s="256"/>
      <c r="AE17" s="233">
        <v>15</v>
      </c>
      <c r="AF17" s="234" t="s">
        <v>80</v>
      </c>
    </row>
    <row r="18" spans="1:32" ht="13.5" customHeight="1">
      <c r="A18" s="233">
        <v>16</v>
      </c>
      <c r="B18" s="234" t="s">
        <v>80</v>
      </c>
      <c r="C18" s="235">
        <f>'[4]04.2014.1 Rap.'!C18</f>
        <v>8687</v>
      </c>
      <c r="D18" s="236"/>
      <c r="E18" s="237">
        <f t="shared" si="0"/>
        <v>8687</v>
      </c>
      <c r="F18" s="238"/>
      <c r="G18" s="239"/>
      <c r="H18" s="240"/>
      <c r="I18" s="241">
        <f>'[4]04.2014.1 Rap.'!I18</f>
        <v>4</v>
      </c>
      <c r="J18" s="242">
        <f>'[4]04.2014.2 Rap.'!C18</f>
        <v>5.41</v>
      </c>
      <c r="K18" s="243">
        <f>'[4]04.2014.2 Rap.'!D18</f>
        <v>1.77</v>
      </c>
      <c r="L18" s="244">
        <f>'[4]04.2014.2 Rap.'!G18</f>
        <v>0.58</v>
      </c>
      <c r="M18" s="242"/>
      <c r="N18" s="245"/>
      <c r="O18" s="235">
        <f>'[4]04.2014.3 Rap.'!C18</f>
        <v>423</v>
      </c>
      <c r="P18" s="236">
        <f>'[4]04.2014.3 Rap.'!D18</f>
        <v>148</v>
      </c>
      <c r="Q18" s="246">
        <f>'[4]04.2014.3 Rap.'!G18</f>
        <v>23</v>
      </c>
      <c r="R18" s="247"/>
      <c r="S18" s="248"/>
      <c r="T18" s="249"/>
      <c r="U18" s="250"/>
      <c r="V18" s="245"/>
      <c r="W18" s="251"/>
      <c r="X18" s="236"/>
      <c r="Y18" s="238"/>
      <c r="Z18" s="252">
        <v>7.76</v>
      </c>
      <c r="AA18" s="248">
        <v>7.69</v>
      </c>
      <c r="AB18" s="253">
        <v>1269</v>
      </c>
      <c r="AC18" s="254">
        <v>1067</v>
      </c>
      <c r="AD18" s="256"/>
      <c r="AE18" s="233">
        <v>16</v>
      </c>
      <c r="AF18" s="234" t="s">
        <v>80</v>
      </c>
    </row>
    <row r="19" spans="1:32" ht="13.5" customHeight="1">
      <c r="A19" s="233">
        <v>17</v>
      </c>
      <c r="B19" s="234" t="s">
        <v>83</v>
      </c>
      <c r="C19" s="235">
        <f>'[4]04.2014.1 Rap.'!C19</f>
        <v>8852</v>
      </c>
      <c r="D19" s="236"/>
      <c r="E19" s="237">
        <f t="shared" si="0"/>
        <v>8852</v>
      </c>
      <c r="F19" s="238">
        <f>'[4]04.2014.1 Rap.'!D19</f>
        <v>1367</v>
      </c>
      <c r="G19" s="239"/>
      <c r="H19" s="240"/>
      <c r="I19" s="241">
        <f>'[4]04.2014.1 Rap.'!I19</f>
        <v>5</v>
      </c>
      <c r="J19" s="242">
        <f>'[4]04.2014.2 Rap.'!C19</f>
        <v>5.5</v>
      </c>
      <c r="K19" s="243">
        <f>'[4]04.2014.2 Rap.'!D19</f>
        <v>1.8</v>
      </c>
      <c r="L19" s="244">
        <f>'[4]04.2014.2 Rap.'!G19</f>
        <v>0.55</v>
      </c>
      <c r="M19" s="242"/>
      <c r="N19" s="245"/>
      <c r="O19" s="235">
        <f>'[4]04.2014.3 Rap.'!C19</f>
        <v>420</v>
      </c>
      <c r="P19" s="236">
        <f>'[4]04.2014.3 Rap.'!D19</f>
        <v>155</v>
      </c>
      <c r="Q19" s="246">
        <f>'[4]04.2014.3 Rap.'!G19</f>
        <v>25</v>
      </c>
      <c r="R19" s="247"/>
      <c r="S19" s="248"/>
      <c r="T19" s="249"/>
      <c r="U19" s="250"/>
      <c r="V19" s="245"/>
      <c r="W19" s="251"/>
      <c r="X19" s="236"/>
      <c r="Y19" s="238"/>
      <c r="Z19" s="252"/>
      <c r="AA19" s="248"/>
      <c r="AB19" s="255"/>
      <c r="AC19" s="254"/>
      <c r="AD19" s="232" t="s">
        <v>92</v>
      </c>
      <c r="AE19" s="233">
        <v>17</v>
      </c>
      <c r="AF19" s="234" t="s">
        <v>83</v>
      </c>
    </row>
    <row r="20" spans="1:32" ht="13.5" customHeight="1">
      <c r="A20" s="233">
        <v>18</v>
      </c>
      <c r="B20" s="234" t="s">
        <v>85</v>
      </c>
      <c r="C20" s="235">
        <f>'[4]04.2014.1 Rap.'!C20</f>
        <v>8554</v>
      </c>
      <c r="D20" s="236"/>
      <c r="E20" s="237">
        <f t="shared" si="0"/>
        <v>8554</v>
      </c>
      <c r="F20" s="238"/>
      <c r="G20" s="239"/>
      <c r="H20" s="240"/>
      <c r="I20" s="241">
        <f>'[4]04.2014.1 Rap.'!I20</f>
        <v>4</v>
      </c>
      <c r="J20" s="242">
        <f>'[4]04.2014.2 Rap.'!C20</f>
        <v>5.6</v>
      </c>
      <c r="K20" s="243">
        <f>'[4]04.2014.2 Rap.'!D20</f>
        <v>1.9</v>
      </c>
      <c r="L20" s="244">
        <f>'[4]04.2014.2 Rap.'!G20</f>
        <v>0.6</v>
      </c>
      <c r="M20" s="242"/>
      <c r="N20" s="245"/>
      <c r="O20" s="235">
        <f>'[4]04.2014.3 Rap.'!C20</f>
        <v>440</v>
      </c>
      <c r="P20" s="236">
        <f>'[4]04.2014.3 Rap.'!D20</f>
        <v>165</v>
      </c>
      <c r="Q20" s="246">
        <f>'[4]04.2014.3 Rap.'!G20</f>
        <v>26</v>
      </c>
      <c r="R20" s="247"/>
      <c r="S20" s="248"/>
      <c r="T20" s="249"/>
      <c r="U20" s="250"/>
      <c r="V20" s="245"/>
      <c r="W20" s="251"/>
      <c r="X20" s="236"/>
      <c r="Y20" s="238"/>
      <c r="Z20" s="252"/>
      <c r="AA20" s="248"/>
      <c r="AB20" s="253"/>
      <c r="AC20" s="254"/>
      <c r="AD20" s="256" t="s">
        <v>90</v>
      </c>
      <c r="AE20" s="233">
        <v>18</v>
      </c>
      <c r="AF20" s="234" t="s">
        <v>85</v>
      </c>
    </row>
    <row r="21" spans="1:32" ht="13.5" customHeight="1">
      <c r="A21" s="233">
        <v>19</v>
      </c>
      <c r="B21" s="234" t="s">
        <v>86</v>
      </c>
      <c r="C21" s="235">
        <f>'[4]04.2014.1 Rap.'!C21</f>
        <v>8702</v>
      </c>
      <c r="D21" s="236"/>
      <c r="E21" s="237">
        <f t="shared" si="0"/>
        <v>8702</v>
      </c>
      <c r="F21" s="238"/>
      <c r="G21" s="239"/>
      <c r="H21" s="240"/>
      <c r="I21" s="241">
        <f>'[4]04.2014.1 Rap.'!I21</f>
        <v>4</v>
      </c>
      <c r="J21" s="242">
        <f>'[4]04.2014.2 Rap.'!C21</f>
        <v>5.5</v>
      </c>
      <c r="K21" s="243">
        <f>'[4]04.2014.2 Rap.'!D21</f>
        <v>2</v>
      </c>
      <c r="L21" s="244">
        <f>'[4]04.2014.2 Rap.'!G21</f>
        <v>0.6</v>
      </c>
      <c r="M21" s="242"/>
      <c r="N21" s="245"/>
      <c r="O21" s="235">
        <f>'[4]04.2014.3 Rap.'!C21</f>
        <v>450</v>
      </c>
      <c r="P21" s="236">
        <f>'[4]04.2014.3 Rap.'!D21</f>
        <v>170</v>
      </c>
      <c r="Q21" s="246">
        <f>'[4]04.2014.3 Rap.'!G21</f>
        <v>27</v>
      </c>
      <c r="R21" s="247"/>
      <c r="S21" s="248"/>
      <c r="T21" s="249"/>
      <c r="U21" s="250"/>
      <c r="V21" s="245"/>
      <c r="W21" s="251"/>
      <c r="X21" s="236"/>
      <c r="Y21" s="238"/>
      <c r="Z21" s="252"/>
      <c r="AA21" s="248"/>
      <c r="AB21" s="255"/>
      <c r="AC21" s="254"/>
      <c r="AD21" s="259"/>
      <c r="AE21" s="233">
        <v>19</v>
      </c>
      <c r="AF21" s="234" t="s">
        <v>86</v>
      </c>
    </row>
    <row r="22" spans="1:32" ht="13.5" customHeight="1">
      <c r="A22" s="233">
        <v>20</v>
      </c>
      <c r="B22" s="234" t="s">
        <v>87</v>
      </c>
      <c r="C22" s="235">
        <f>'[4]04.2014.1 Rap.'!C22</f>
        <v>9234</v>
      </c>
      <c r="D22" s="236"/>
      <c r="E22" s="237">
        <f t="shared" si="0"/>
        <v>9234</v>
      </c>
      <c r="F22" s="238"/>
      <c r="G22" s="239"/>
      <c r="H22" s="240"/>
      <c r="I22" s="241">
        <f>'[4]04.2014.1 Rap.'!I22</f>
        <v>5</v>
      </c>
      <c r="J22" s="242">
        <f>'[4]04.2014.2 Rap.'!C22</f>
        <v>5.5</v>
      </c>
      <c r="K22" s="243">
        <f>'[4]04.2014.2 Rap.'!D22</f>
        <v>2.1</v>
      </c>
      <c r="L22" s="244">
        <f>'[4]04.2014.2 Rap.'!G22</f>
        <v>0.6</v>
      </c>
      <c r="M22" s="242"/>
      <c r="N22" s="245"/>
      <c r="O22" s="235">
        <f>'[4]04.2014.3 Rap.'!C22</f>
        <v>460</v>
      </c>
      <c r="P22" s="236">
        <f>'[4]04.2014.3 Rap.'!D22</f>
        <v>180</v>
      </c>
      <c r="Q22" s="246">
        <f>'[4]04.2014.3 Rap.'!G22</f>
        <v>28</v>
      </c>
      <c r="R22" s="247"/>
      <c r="S22" s="248"/>
      <c r="T22" s="249"/>
      <c r="U22" s="250"/>
      <c r="V22" s="245"/>
      <c r="W22" s="251"/>
      <c r="X22" s="236"/>
      <c r="Y22" s="238"/>
      <c r="Z22" s="252"/>
      <c r="AA22" s="248"/>
      <c r="AB22" s="253"/>
      <c r="AC22" s="254"/>
      <c r="AD22" s="256"/>
      <c r="AE22" s="233">
        <v>20</v>
      </c>
      <c r="AF22" s="234" t="s">
        <v>87</v>
      </c>
    </row>
    <row r="23" spans="1:32" ht="13.5" customHeight="1">
      <c r="A23" s="233">
        <v>21</v>
      </c>
      <c r="B23" s="234" t="s">
        <v>88</v>
      </c>
      <c r="C23" s="235">
        <f>'[4]04.2014.1 Rap.'!C23</f>
        <v>11707</v>
      </c>
      <c r="D23" s="236"/>
      <c r="E23" s="237">
        <f t="shared" si="0"/>
        <v>11707</v>
      </c>
      <c r="F23" s="238"/>
      <c r="G23" s="239"/>
      <c r="H23" s="240"/>
      <c r="I23" s="241">
        <f>'[4]04.2014.1 Rap.'!I23</f>
        <v>8</v>
      </c>
      <c r="J23" s="242">
        <f>'[4]04.2014.2 Rap.'!C23</f>
        <v>5.27</v>
      </c>
      <c r="K23" s="243">
        <f>'[4]04.2014.2 Rap.'!D23</f>
        <v>2.37</v>
      </c>
      <c r="L23" s="244">
        <f>'[4]04.2014.2 Rap.'!G23</f>
        <v>0.67</v>
      </c>
      <c r="M23" s="242"/>
      <c r="N23" s="245"/>
      <c r="O23" s="235">
        <f>'[4]04.2014.3 Rap.'!C23</f>
        <v>455</v>
      </c>
      <c r="P23" s="236">
        <f>'[4]04.2014.3 Rap.'!D23</f>
        <v>180</v>
      </c>
      <c r="Q23" s="246">
        <f>'[4]04.2014.3 Rap.'!G23</f>
        <v>31</v>
      </c>
      <c r="R23" s="247"/>
      <c r="S23" s="248"/>
      <c r="T23" s="249"/>
      <c r="U23" s="250"/>
      <c r="V23" s="245"/>
      <c r="W23" s="251"/>
      <c r="X23" s="236"/>
      <c r="Y23" s="238"/>
      <c r="Z23" s="252">
        <v>7.74</v>
      </c>
      <c r="AA23" s="248">
        <v>7.58</v>
      </c>
      <c r="AB23" s="255">
        <v>1166</v>
      </c>
      <c r="AC23" s="254">
        <v>876</v>
      </c>
      <c r="AD23" s="259"/>
      <c r="AE23" s="233">
        <v>21</v>
      </c>
      <c r="AF23" s="234" t="s">
        <v>88</v>
      </c>
    </row>
    <row r="24" spans="1:32" ht="13.5" customHeight="1">
      <c r="A24" s="233">
        <v>22</v>
      </c>
      <c r="B24" s="234" t="s">
        <v>80</v>
      </c>
      <c r="C24" s="235">
        <f>'[4]04.2014.1 Rap.'!C24</f>
        <v>9030</v>
      </c>
      <c r="D24" s="236"/>
      <c r="E24" s="237">
        <f t="shared" si="0"/>
        <v>9030</v>
      </c>
      <c r="F24" s="238">
        <f>'[4]04.2014.1 Rap.'!D24</f>
        <v>1364</v>
      </c>
      <c r="G24" s="239"/>
      <c r="H24" s="240"/>
      <c r="I24" s="241">
        <f>'[4]04.2014.1 Rap.'!I24</f>
        <v>6</v>
      </c>
      <c r="J24" s="242">
        <f>'[4]04.2014.2 Rap.'!C24</f>
        <v>5.3</v>
      </c>
      <c r="K24" s="243">
        <f>'[4]04.2014.2 Rap.'!D24</f>
        <v>2.2</v>
      </c>
      <c r="L24" s="244">
        <f>'[4]04.2014.2 Rap.'!G24</f>
        <v>0.62</v>
      </c>
      <c r="M24" s="242">
        <v>2.22</v>
      </c>
      <c r="N24" s="245">
        <v>0.42</v>
      </c>
      <c r="O24" s="235">
        <f>'[4]04.2014.3 Rap.'!C24</f>
        <v>366</v>
      </c>
      <c r="P24" s="236">
        <f>'[4]04.2014.3 Rap.'!D24</f>
        <v>181</v>
      </c>
      <c r="Q24" s="246">
        <f>'[4]04.2014.3 Rap.'!G24</f>
        <v>27</v>
      </c>
      <c r="R24" s="247">
        <v>22.7</v>
      </c>
      <c r="S24" s="248">
        <v>7.4</v>
      </c>
      <c r="T24" s="249">
        <f>O24/W24</f>
        <v>1.876923076923077</v>
      </c>
      <c r="U24" s="250">
        <v>24.3</v>
      </c>
      <c r="V24" s="245">
        <v>5.96</v>
      </c>
      <c r="W24" s="251">
        <v>195</v>
      </c>
      <c r="X24" s="236">
        <v>94</v>
      </c>
      <c r="Y24" s="238">
        <v>5</v>
      </c>
      <c r="Z24" s="252">
        <v>7.79</v>
      </c>
      <c r="AA24" s="248">
        <v>7.65</v>
      </c>
      <c r="AB24" s="253">
        <v>1371</v>
      </c>
      <c r="AC24" s="254">
        <v>1125</v>
      </c>
      <c r="AD24" s="232" t="s">
        <v>93</v>
      </c>
      <c r="AE24" s="233">
        <v>22</v>
      </c>
      <c r="AF24" s="234" t="s">
        <v>80</v>
      </c>
    </row>
    <row r="25" spans="1:32" ht="13.5" customHeight="1">
      <c r="A25" s="233">
        <v>23</v>
      </c>
      <c r="B25" s="234" t="s">
        <v>80</v>
      </c>
      <c r="C25" s="235">
        <f>'[4]04.2014.1 Rap.'!C25</f>
        <v>9456</v>
      </c>
      <c r="D25" s="236"/>
      <c r="E25" s="237">
        <f t="shared" si="0"/>
        <v>9456</v>
      </c>
      <c r="F25" s="238"/>
      <c r="G25" s="239"/>
      <c r="H25" s="240"/>
      <c r="I25" s="241">
        <f>'[4]04.2014.1 Rap.'!I25</f>
        <v>7</v>
      </c>
      <c r="J25" s="242">
        <f>'[4]04.2014.2 Rap.'!C25</f>
        <v>5.2</v>
      </c>
      <c r="K25" s="243">
        <f>'[4]04.2014.2 Rap.'!D25</f>
        <v>2.2</v>
      </c>
      <c r="L25" s="244">
        <f>'[4]04.2014.2 Rap.'!G25</f>
        <v>0.6</v>
      </c>
      <c r="M25" s="242"/>
      <c r="N25" s="245"/>
      <c r="O25" s="235">
        <f>'[4]04.2014.3 Rap.'!C25</f>
        <v>400</v>
      </c>
      <c r="P25" s="236">
        <f>'[4]04.2014.3 Rap.'!D25</f>
        <v>190</v>
      </c>
      <c r="Q25" s="246">
        <f>'[4]04.2014.3 Rap.'!G25</f>
        <v>28</v>
      </c>
      <c r="R25" s="247"/>
      <c r="S25" s="248"/>
      <c r="T25" s="249"/>
      <c r="U25" s="250"/>
      <c r="V25" s="245"/>
      <c r="W25" s="251"/>
      <c r="X25" s="236"/>
      <c r="Y25" s="238"/>
      <c r="Z25" s="252"/>
      <c r="AA25" s="248"/>
      <c r="AB25" s="255"/>
      <c r="AC25" s="254"/>
      <c r="AD25" s="256" t="s">
        <v>90</v>
      </c>
      <c r="AE25" s="233">
        <v>23</v>
      </c>
      <c r="AF25" s="234" t="s">
        <v>80</v>
      </c>
    </row>
    <row r="26" spans="1:32" ht="13.5" customHeight="1">
      <c r="A26" s="233">
        <v>24</v>
      </c>
      <c r="B26" s="234" t="s">
        <v>83</v>
      </c>
      <c r="C26" s="235">
        <f>'[4]04.2014.1 Rap.'!C26</f>
        <v>9037</v>
      </c>
      <c r="D26" s="236"/>
      <c r="E26" s="237">
        <f t="shared" si="0"/>
        <v>9037</v>
      </c>
      <c r="F26" s="238"/>
      <c r="G26" s="239"/>
      <c r="H26" s="240"/>
      <c r="I26" s="241">
        <f>'[4]04.2014.1 Rap.'!I26</f>
        <v>5</v>
      </c>
      <c r="J26" s="242">
        <f>'[4]04.2014.2 Rap.'!C26</f>
        <v>4.9</v>
      </c>
      <c r="K26" s="243">
        <f>'[4]04.2014.2 Rap.'!D26</f>
        <v>2.23</v>
      </c>
      <c r="L26" s="244">
        <f>'[4]04.2014.2 Rap.'!G26</f>
        <v>0.58</v>
      </c>
      <c r="M26" s="242"/>
      <c r="N26" s="245"/>
      <c r="O26" s="235">
        <f>'[4]04.2014.3 Rap.'!C26</f>
        <v>435</v>
      </c>
      <c r="P26" s="236">
        <f>'[4]04.2014.3 Rap.'!D26</f>
        <v>174</v>
      </c>
      <c r="Q26" s="246">
        <f>'[4]04.2014.3 Rap.'!G26</f>
        <v>29</v>
      </c>
      <c r="R26" s="247"/>
      <c r="S26" s="248"/>
      <c r="T26" s="249"/>
      <c r="U26" s="250"/>
      <c r="V26" s="245"/>
      <c r="W26" s="251"/>
      <c r="X26" s="236"/>
      <c r="Y26" s="238"/>
      <c r="Z26" s="252"/>
      <c r="AA26" s="248"/>
      <c r="AB26" s="253"/>
      <c r="AC26" s="254"/>
      <c r="AD26" s="260"/>
      <c r="AE26" s="233">
        <v>24</v>
      </c>
      <c r="AF26" s="234" t="s">
        <v>83</v>
      </c>
    </row>
    <row r="27" spans="1:32" ht="13.5" customHeight="1">
      <c r="A27" s="233">
        <v>25</v>
      </c>
      <c r="B27" s="234" t="s">
        <v>85</v>
      </c>
      <c r="C27" s="235">
        <f>'[4]04.2014.1 Rap.'!C27</f>
        <v>15323</v>
      </c>
      <c r="D27" s="236">
        <f>'[4]04.2014.1 Rap.'!E27</f>
        <v>615</v>
      </c>
      <c r="E27" s="237">
        <f t="shared" si="0"/>
        <v>15938</v>
      </c>
      <c r="F27" s="238">
        <f>'[4]04.2014.1 Rap.'!D27</f>
        <v>2912</v>
      </c>
      <c r="G27" s="239"/>
      <c r="H27" s="240"/>
      <c r="I27" s="241">
        <f>'[4]04.2014.1 Rap.'!I27</f>
        <v>7</v>
      </c>
      <c r="J27" s="242">
        <f>'[4]04.2014.2 Rap.'!C27</f>
        <v>4.2</v>
      </c>
      <c r="K27" s="243">
        <f>'[4]04.2014.2 Rap.'!D27</f>
        <v>1.9</v>
      </c>
      <c r="L27" s="244">
        <f>'[4]04.2014.2 Rap.'!G27</f>
        <v>0.5</v>
      </c>
      <c r="M27" s="242"/>
      <c r="N27" s="245"/>
      <c r="O27" s="235">
        <f>'[4]04.2014.3 Rap.'!C27</f>
        <v>280</v>
      </c>
      <c r="P27" s="236">
        <f>'[4]04.2014.3 Rap.'!D27</f>
        <v>140</v>
      </c>
      <c r="Q27" s="246">
        <f>'[4]04.2014.3 Rap.'!G27</f>
        <v>25</v>
      </c>
      <c r="R27" s="247"/>
      <c r="S27" s="248"/>
      <c r="T27" s="249"/>
      <c r="U27" s="250"/>
      <c r="V27" s="245"/>
      <c r="W27" s="251"/>
      <c r="X27" s="236"/>
      <c r="Y27" s="238"/>
      <c r="Z27" s="252"/>
      <c r="AA27" s="248"/>
      <c r="AB27" s="255"/>
      <c r="AC27" s="254"/>
      <c r="AD27" s="232" t="s">
        <v>94</v>
      </c>
      <c r="AE27" s="233">
        <v>25</v>
      </c>
      <c r="AF27" s="234" t="s">
        <v>85</v>
      </c>
    </row>
    <row r="28" spans="1:32" ht="13.5" customHeight="1">
      <c r="A28" s="233">
        <v>26</v>
      </c>
      <c r="B28" s="234" t="s">
        <v>86</v>
      </c>
      <c r="C28" s="235">
        <f>'[4]04.2014.1 Rap.'!C28</f>
        <v>12769</v>
      </c>
      <c r="D28" s="236"/>
      <c r="E28" s="237">
        <f t="shared" si="0"/>
        <v>12769</v>
      </c>
      <c r="F28" s="238"/>
      <c r="G28" s="239"/>
      <c r="H28" s="240"/>
      <c r="I28" s="241">
        <f>'[4]04.2014.1 Rap.'!I28</f>
        <v>6</v>
      </c>
      <c r="J28" s="242">
        <f>'[4]04.2014.2 Rap.'!C28</f>
        <v>3.2</v>
      </c>
      <c r="K28" s="243">
        <f>'[4]04.2014.2 Rap.'!D28</f>
        <v>1.5</v>
      </c>
      <c r="L28" s="244">
        <f>'[4]04.2014.2 Rap.'!G28</f>
        <v>0.55</v>
      </c>
      <c r="M28" s="242"/>
      <c r="N28" s="245"/>
      <c r="O28" s="235">
        <f>'[4]04.2014.3 Rap.'!C28</f>
        <v>250</v>
      </c>
      <c r="P28" s="236">
        <f>'[4]04.2014.3 Rap.'!D28</f>
        <v>130</v>
      </c>
      <c r="Q28" s="246">
        <f>'[4]04.2014.3 Rap.'!G28</f>
        <v>23</v>
      </c>
      <c r="R28" s="247"/>
      <c r="S28" s="248"/>
      <c r="T28" s="249"/>
      <c r="U28" s="250"/>
      <c r="V28" s="245"/>
      <c r="W28" s="251"/>
      <c r="X28" s="236"/>
      <c r="Y28" s="238"/>
      <c r="Z28" s="252"/>
      <c r="AA28" s="248"/>
      <c r="AB28" s="253"/>
      <c r="AC28" s="254"/>
      <c r="AD28" s="256" t="s">
        <v>90</v>
      </c>
      <c r="AE28" s="233">
        <v>26</v>
      </c>
      <c r="AF28" s="234" t="s">
        <v>86</v>
      </c>
    </row>
    <row r="29" spans="1:32" ht="13.5" customHeight="1">
      <c r="A29" s="233">
        <v>27</v>
      </c>
      <c r="B29" s="234" t="s">
        <v>87</v>
      </c>
      <c r="C29" s="235">
        <f>'[4]04.2014.1 Rap.'!C29</f>
        <v>13302</v>
      </c>
      <c r="D29" s="236"/>
      <c r="E29" s="237">
        <f t="shared" si="0"/>
        <v>13302</v>
      </c>
      <c r="F29" s="238"/>
      <c r="G29" s="239"/>
      <c r="H29" s="240"/>
      <c r="I29" s="241">
        <f>'[4]04.2014.1 Rap.'!I29</f>
        <v>5</v>
      </c>
      <c r="J29" s="242">
        <f>'[4]04.2014.2 Rap.'!C29</f>
        <v>3.29</v>
      </c>
      <c r="K29" s="243">
        <f>'[4]04.2014.2 Rap.'!D29</f>
        <v>1.67</v>
      </c>
      <c r="L29" s="244">
        <f>'[4]04.2014.2 Rap.'!G29</f>
        <v>0.6</v>
      </c>
      <c r="M29" s="242"/>
      <c r="N29" s="245"/>
      <c r="O29" s="235">
        <f>'[4]04.2014.3 Rap.'!C29</f>
        <v>252</v>
      </c>
      <c r="P29" s="236">
        <f>'[4]04.2014.3 Rap.'!D29</f>
        <v>120</v>
      </c>
      <c r="Q29" s="246">
        <f>'[4]04.2014.3 Rap.'!G29</f>
        <v>23</v>
      </c>
      <c r="R29" s="247"/>
      <c r="S29" s="248"/>
      <c r="T29" s="249"/>
      <c r="U29" s="250"/>
      <c r="V29" s="245"/>
      <c r="W29" s="251"/>
      <c r="X29" s="236"/>
      <c r="Y29" s="238"/>
      <c r="Z29" s="252">
        <v>7.71</v>
      </c>
      <c r="AA29" s="248">
        <v>7.36</v>
      </c>
      <c r="AB29" s="255">
        <v>795</v>
      </c>
      <c r="AC29" s="254">
        <v>788</v>
      </c>
      <c r="AD29" s="256"/>
      <c r="AE29" s="233">
        <v>27</v>
      </c>
      <c r="AF29" s="234" t="s">
        <v>87</v>
      </c>
    </row>
    <row r="30" spans="1:32" ht="13.5" customHeight="1">
      <c r="A30" s="233">
        <v>28</v>
      </c>
      <c r="B30" s="234" t="s">
        <v>88</v>
      </c>
      <c r="C30" s="235">
        <f>'[4]04.2014.1 Rap.'!C30</f>
        <v>21470</v>
      </c>
      <c r="D30" s="236">
        <f>'[4]04.2014.1 Rap.'!E30</f>
        <v>43</v>
      </c>
      <c r="E30" s="237">
        <f t="shared" si="0"/>
        <v>21513</v>
      </c>
      <c r="F30" s="238">
        <f>'[4]04.2014.1 Rap.'!D30</f>
        <v>18</v>
      </c>
      <c r="G30" s="239"/>
      <c r="H30" s="240"/>
      <c r="I30" s="241">
        <f>'[4]04.2014.1 Rap.'!I30</f>
        <v>8</v>
      </c>
      <c r="J30" s="242">
        <f>'[4]04.2014.2 Rap.'!C30</f>
        <v>3</v>
      </c>
      <c r="K30" s="243">
        <f>'[4]04.2014.2 Rap.'!D30</f>
        <v>1.5</v>
      </c>
      <c r="L30" s="244">
        <f>'[4]04.2014.2 Rap.'!G30</f>
        <v>0.45</v>
      </c>
      <c r="M30" s="242"/>
      <c r="N30" s="245"/>
      <c r="O30" s="235">
        <f>'[4]04.2014.3 Rap.'!C30</f>
        <v>220</v>
      </c>
      <c r="P30" s="236">
        <f>'[4]04.2014.3 Rap.'!D30</f>
        <v>110</v>
      </c>
      <c r="Q30" s="246">
        <f>'[4]04.2014.3 Rap.'!G30</f>
        <v>22</v>
      </c>
      <c r="R30" s="247"/>
      <c r="S30" s="248"/>
      <c r="T30" s="249"/>
      <c r="U30" s="250"/>
      <c r="V30" s="245"/>
      <c r="W30" s="251"/>
      <c r="X30" s="236"/>
      <c r="Y30" s="238"/>
      <c r="Z30" s="252"/>
      <c r="AA30" s="248"/>
      <c r="AB30" s="253"/>
      <c r="AC30" s="254"/>
      <c r="AD30" s="261"/>
      <c r="AE30" s="233">
        <v>28</v>
      </c>
      <c r="AF30" s="234" t="s">
        <v>88</v>
      </c>
    </row>
    <row r="31" spans="1:32" ht="13.5" customHeight="1">
      <c r="A31" s="233">
        <v>29</v>
      </c>
      <c r="B31" s="234" t="s">
        <v>80</v>
      </c>
      <c r="C31" s="235">
        <f>'[4]04.2014.1 Rap.'!C31</f>
        <v>10673</v>
      </c>
      <c r="D31" s="236"/>
      <c r="E31" s="237">
        <f t="shared" si="0"/>
        <v>10673</v>
      </c>
      <c r="F31" s="238"/>
      <c r="G31" s="239"/>
      <c r="H31" s="240"/>
      <c r="I31" s="241">
        <f>'[4]04.2014.1 Rap.'!I31</f>
        <v>7</v>
      </c>
      <c r="J31" s="242">
        <f>'[4]04.2014.2 Rap.'!C31</f>
        <v>4.8</v>
      </c>
      <c r="K31" s="243">
        <f>'[4]04.2014.2 Rap.'!D31</f>
        <v>1.85</v>
      </c>
      <c r="L31" s="244">
        <f>'[4]04.2014.2 Rap.'!G31</f>
        <v>0.54</v>
      </c>
      <c r="M31" s="242">
        <v>1.86</v>
      </c>
      <c r="N31" s="245">
        <v>0.3</v>
      </c>
      <c r="O31" s="235">
        <f>'[4]04.2014.3 Rap.'!C31</f>
        <v>316</v>
      </c>
      <c r="P31" s="236">
        <f>'[4]04.2014.3 Rap.'!D31</f>
        <v>131</v>
      </c>
      <c r="Q31" s="246">
        <f>'[4]04.2014.3 Rap.'!G31</f>
        <v>26</v>
      </c>
      <c r="R31" s="247">
        <v>20.1</v>
      </c>
      <c r="S31" s="248">
        <v>6.1</v>
      </c>
      <c r="T31" s="249">
        <f>O31/W31</f>
        <v>1.8588235294117648</v>
      </c>
      <c r="U31" s="250">
        <v>16.6</v>
      </c>
      <c r="V31" s="245">
        <v>3.35</v>
      </c>
      <c r="W31" s="251">
        <v>170</v>
      </c>
      <c r="X31" s="236">
        <v>66</v>
      </c>
      <c r="Y31" s="238">
        <v>5</v>
      </c>
      <c r="Z31" s="252">
        <v>7.71</v>
      </c>
      <c r="AA31" s="262">
        <v>7.5</v>
      </c>
      <c r="AB31" s="255">
        <v>1001</v>
      </c>
      <c r="AC31" s="263">
        <v>990</v>
      </c>
      <c r="AD31" s="256"/>
      <c r="AE31" s="233">
        <v>29</v>
      </c>
      <c r="AF31" s="234" t="s">
        <v>80</v>
      </c>
    </row>
    <row r="32" spans="1:32" ht="13.5" customHeight="1">
      <c r="A32" s="233">
        <v>30</v>
      </c>
      <c r="B32" s="234" t="s">
        <v>80</v>
      </c>
      <c r="C32" s="235">
        <f>'[4]04.2014.1 Rap.'!C32</f>
        <v>16789</v>
      </c>
      <c r="D32" s="236">
        <f>'[4]04.2014.1 Rap.'!E32</f>
        <v>367</v>
      </c>
      <c r="E32" s="237">
        <f t="shared" si="0"/>
        <v>17156</v>
      </c>
      <c r="F32" s="238">
        <f>'[4]04.2014.1 Rap.'!D32</f>
        <v>4798</v>
      </c>
      <c r="G32" s="239"/>
      <c r="H32" s="240"/>
      <c r="I32" s="241">
        <f>'[4]04.2014.1 Rap.'!I32</f>
        <v>6</v>
      </c>
      <c r="J32" s="242">
        <f>'[4]04.2014.2 Rap.'!C32</f>
        <v>2.8</v>
      </c>
      <c r="K32" s="243">
        <f>'[4]04.2014.2 Rap.'!D32</f>
        <v>1.5</v>
      </c>
      <c r="L32" s="244">
        <f>'[4]04.2014.2 Rap.'!G32</f>
        <v>0.5</v>
      </c>
      <c r="M32" s="264"/>
      <c r="N32" s="265"/>
      <c r="O32" s="235">
        <f>'[4]04.2014.3 Rap.'!C32</f>
        <v>240</v>
      </c>
      <c r="P32" s="236">
        <f>'[4]04.2014.3 Rap.'!D32</f>
        <v>120</v>
      </c>
      <c r="Q32" s="246">
        <f>'[4]04.2014.3 Rap.'!G32</f>
        <v>22</v>
      </c>
      <c r="R32" s="266"/>
      <c r="S32" s="262"/>
      <c r="T32" s="267"/>
      <c r="U32" s="268"/>
      <c r="V32" s="269"/>
      <c r="W32" s="270"/>
      <c r="X32" s="271"/>
      <c r="Y32" s="272"/>
      <c r="Z32" s="273"/>
      <c r="AA32" s="262"/>
      <c r="AB32" s="255"/>
      <c r="AC32" s="263"/>
      <c r="AD32" s="232" t="s">
        <v>95</v>
      </c>
      <c r="AE32" s="233">
        <v>30</v>
      </c>
      <c r="AF32" s="234" t="s">
        <v>80</v>
      </c>
    </row>
    <row r="33" spans="1:32" ht="13.5" thickBot="1">
      <c r="A33" s="274"/>
      <c r="B33" s="275"/>
      <c r="C33" s="258"/>
      <c r="D33" s="276"/>
      <c r="E33" s="277"/>
      <c r="F33" s="278"/>
      <c r="G33" s="279"/>
      <c r="H33" s="280"/>
      <c r="I33" s="281"/>
      <c r="J33" s="282"/>
      <c r="K33" s="283"/>
      <c r="L33" s="284"/>
      <c r="M33" s="285"/>
      <c r="N33" s="286"/>
      <c r="O33" s="253"/>
      <c r="P33" s="287"/>
      <c r="Q33" s="288"/>
      <c r="R33" s="289"/>
      <c r="S33" s="290"/>
      <c r="T33" s="291"/>
      <c r="U33" s="292"/>
      <c r="V33" s="293"/>
      <c r="W33" s="294"/>
      <c r="X33" s="295"/>
      <c r="Y33" s="296"/>
      <c r="Z33" s="297"/>
      <c r="AA33" s="290"/>
      <c r="AB33" s="298"/>
      <c r="AC33" s="299"/>
      <c r="AD33" s="232"/>
      <c r="AE33" s="274"/>
      <c r="AF33" s="275"/>
    </row>
    <row r="34" spans="1:32" ht="13.5" thickBot="1">
      <c r="A34" s="300" t="s">
        <v>96</v>
      </c>
      <c r="B34" s="301"/>
      <c r="C34" s="302">
        <f>SUM(C3:C33)</f>
        <v>314955</v>
      </c>
      <c r="D34" s="303">
        <f>SUM(D3:D33)</f>
        <v>1025</v>
      </c>
      <c r="E34" s="303">
        <f>SUM(E3:E33)</f>
        <v>315980</v>
      </c>
      <c r="F34" s="304">
        <f>SUM(F3:F33)</f>
        <v>14496</v>
      </c>
      <c r="G34" s="305">
        <f>SUM(G3:G33)</f>
        <v>0</v>
      </c>
      <c r="H34" s="306"/>
      <c r="I34" s="307"/>
      <c r="J34" s="308"/>
      <c r="K34" s="309"/>
      <c r="L34" s="310"/>
      <c r="M34" s="308"/>
      <c r="N34" s="311"/>
      <c r="O34" s="312"/>
      <c r="P34" s="313"/>
      <c r="Q34" s="314"/>
      <c r="R34" s="315"/>
      <c r="S34" s="311"/>
      <c r="T34" s="316"/>
      <c r="U34" s="317"/>
      <c r="V34" s="318"/>
      <c r="W34" s="317"/>
      <c r="X34" s="319"/>
      <c r="Y34" s="320"/>
      <c r="Z34" s="321"/>
      <c r="AA34" s="322"/>
      <c r="AB34" s="323"/>
      <c r="AC34" s="324"/>
      <c r="AD34" s="325" t="s">
        <v>97</v>
      </c>
      <c r="AE34" s="326"/>
      <c r="AF34" s="327"/>
    </row>
    <row r="35" spans="1:32" ht="15.75" thickBot="1">
      <c r="A35" s="328" t="s">
        <v>98</v>
      </c>
      <c r="B35" s="329"/>
      <c r="C35" s="330">
        <f>AVERAGE(C3:C33)</f>
        <v>10498.5</v>
      </c>
      <c r="D35" s="331"/>
      <c r="E35" s="331">
        <f>AVERAGE(E3:E33)</f>
        <v>10532.666666666666</v>
      </c>
      <c r="F35" s="324"/>
      <c r="G35" s="332"/>
      <c r="H35" s="315"/>
      <c r="I35" s="333">
        <f aca="true" t="shared" si="1" ref="H35:AC35">AVERAGE(I3:I33)</f>
        <v>5.466666666666667</v>
      </c>
      <c r="J35" s="321">
        <f t="shared" si="1"/>
        <v>4.878666666666666</v>
      </c>
      <c r="K35" s="334">
        <f t="shared" si="1"/>
        <v>1.9903333333333335</v>
      </c>
      <c r="L35" s="311">
        <f t="shared" si="1"/>
        <v>0.6076666666666666</v>
      </c>
      <c r="M35" s="308">
        <f t="shared" si="1"/>
        <v>2.038</v>
      </c>
      <c r="N35" s="311">
        <f t="shared" si="1"/>
        <v>0.4079999999999999</v>
      </c>
      <c r="O35" s="312">
        <f t="shared" si="1"/>
        <v>367.6</v>
      </c>
      <c r="P35" s="331">
        <f t="shared" si="1"/>
        <v>159.9</v>
      </c>
      <c r="Q35" s="324">
        <f t="shared" si="1"/>
        <v>25.8</v>
      </c>
      <c r="R35" s="315">
        <f t="shared" si="1"/>
        <v>22.560000000000002</v>
      </c>
      <c r="S35" s="311">
        <f t="shared" si="1"/>
        <v>7.034000000000001</v>
      </c>
      <c r="T35" s="316">
        <f t="shared" si="1"/>
        <v>2.1157102968767245</v>
      </c>
      <c r="U35" s="335">
        <f t="shared" si="1"/>
        <v>20.22</v>
      </c>
      <c r="V35" s="336">
        <f t="shared" si="1"/>
        <v>3.968000000000001</v>
      </c>
      <c r="W35" s="337">
        <f t="shared" si="1"/>
        <v>174</v>
      </c>
      <c r="X35" s="338">
        <f t="shared" si="1"/>
        <v>78</v>
      </c>
      <c r="Y35" s="339">
        <f t="shared" si="1"/>
        <v>4.4</v>
      </c>
      <c r="Z35" s="321">
        <f t="shared" si="1"/>
        <v>7.7588888888888885</v>
      </c>
      <c r="AA35" s="322">
        <f t="shared" si="1"/>
        <v>7.611111111111111</v>
      </c>
      <c r="AB35" s="323">
        <f t="shared" si="1"/>
        <v>1157.6666666666667</v>
      </c>
      <c r="AC35" s="324">
        <f t="shared" si="1"/>
        <v>1009.6666666666666</v>
      </c>
      <c r="AD35" s="340"/>
      <c r="AE35" s="341"/>
      <c r="AF35" s="342"/>
    </row>
    <row r="36" spans="1:30" ht="13.5" thickBot="1">
      <c r="A36" s="343" t="s">
        <v>99</v>
      </c>
      <c r="B36" s="344"/>
      <c r="C36" s="345"/>
      <c r="D36" s="346"/>
      <c r="E36" s="346"/>
      <c r="F36" s="346"/>
      <c r="G36" s="347"/>
      <c r="H36" s="347"/>
      <c r="I36" s="348">
        <f>'[4]04.2014.1 Rap.'!I36</f>
        <v>1787.846</v>
      </c>
      <c r="J36" s="349">
        <f>'[4]04.2014.2 Rap.'!C35</f>
        <v>1483.59085</v>
      </c>
      <c r="K36" s="350">
        <f>'[4]04.2014.2 Rap.'!D35</f>
        <v>615.1301599999999</v>
      </c>
      <c r="L36" s="351">
        <f>'[4]04.2014.2 Rap.'!G35</f>
        <v>188.79466</v>
      </c>
      <c r="M36" s="352"/>
      <c r="N36" s="352"/>
      <c r="O36" s="353">
        <f>'[4]04.2014.3 Rap.'!C35</f>
        <v>111659.63800000002</v>
      </c>
      <c r="P36" s="354">
        <f>'[4]04.2014.3 Rap.'!D35</f>
        <v>49097.617</v>
      </c>
      <c r="Q36" s="355">
        <f>'[4]04.2014.3 Rap.'!G35</f>
        <v>8071.772999999999</v>
      </c>
      <c r="R36" s="346"/>
      <c r="S36" s="352"/>
      <c r="T36" s="347"/>
      <c r="U36" s="356"/>
      <c r="V36" s="356"/>
      <c r="W36" s="356"/>
      <c r="X36" s="356"/>
      <c r="Y36" s="356"/>
      <c r="Z36" s="356"/>
      <c r="AA36" s="356"/>
      <c r="AB36" s="356"/>
      <c r="AC36" s="356"/>
      <c r="AD36" s="357"/>
    </row>
    <row r="37" spans="1:30" ht="13.5" thickBot="1">
      <c r="A37" s="358" t="s">
        <v>100</v>
      </c>
      <c r="B37" s="359"/>
      <c r="C37" s="345"/>
      <c r="D37" s="346"/>
      <c r="E37" s="346"/>
      <c r="F37" s="346"/>
      <c r="G37" s="347"/>
      <c r="H37" s="347"/>
      <c r="I37" s="360">
        <f>'[4]04.2014.1 Rap.'!I37</f>
        <v>59.59486666666667</v>
      </c>
      <c r="J37" s="361">
        <f>'[4]04.2014.2 Rap.'!C36</f>
        <v>49.453028333333336</v>
      </c>
      <c r="K37" s="362">
        <f>'[4]04.2014.2 Rap.'!D36</f>
        <v>20.504338666666666</v>
      </c>
      <c r="L37" s="363">
        <f>'[4]04.2014.2 Rap.'!G36</f>
        <v>6.293155333333333</v>
      </c>
      <c r="M37" s="352"/>
      <c r="N37" s="352"/>
      <c r="O37" s="364">
        <f>'[4]04.2014.3 Rap.'!C36</f>
        <v>3721.9879333333342</v>
      </c>
      <c r="P37" s="365">
        <f>'[4]04.2014.3 Rap.'!D36</f>
        <v>1636.5872333333332</v>
      </c>
      <c r="Q37" s="366">
        <f>'[4]04.2014.3 Rap.'!G36</f>
        <v>269.0591</v>
      </c>
      <c r="R37" s="346"/>
      <c r="S37" s="352"/>
      <c r="T37" s="347"/>
      <c r="U37" s="356"/>
      <c r="V37" s="356"/>
      <c r="W37" s="356"/>
      <c r="X37" s="356"/>
      <c r="Y37" s="356"/>
      <c r="Z37" s="356"/>
      <c r="AA37" s="356"/>
      <c r="AB37" s="356"/>
      <c r="AC37" s="356"/>
      <c r="AD37" s="367"/>
    </row>
    <row r="38" spans="1:30" ht="13.5" thickBot="1">
      <c r="A38" s="343" t="s">
        <v>101</v>
      </c>
      <c r="B38" s="344"/>
      <c r="C38" s="356"/>
      <c r="D38" s="356"/>
      <c r="E38" s="356"/>
      <c r="F38" s="356"/>
      <c r="G38" s="356"/>
      <c r="H38" s="356"/>
      <c r="I38" s="368"/>
      <c r="J38" s="369">
        <f>'[4]04.2014.2 Rap.'!C37</f>
        <v>22478.64924242424</v>
      </c>
      <c r="K38" s="368"/>
      <c r="L38" s="368"/>
      <c r="M38" s="356"/>
      <c r="N38" s="370"/>
      <c r="O38" s="371">
        <f>'[4]04.2014.3 Rap.'!C37</f>
        <v>28630.676410256412</v>
      </c>
      <c r="P38" s="372"/>
      <c r="Q38" s="368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</row>
    <row r="39" spans="1:30" ht="15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70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</row>
    <row r="40" spans="1:30" ht="1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70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</row>
    <row r="41" spans="1:30" ht="15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70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2014-05-06T07:51:24Z</dcterms:modified>
  <cp:category/>
  <cp:version/>
  <cp:contentType/>
  <cp:contentStatus/>
</cp:coreProperties>
</file>