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Mai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calcChain.xml><?xml version="1.0" encoding="utf-8"?>
<calcChain xmlns="http://schemas.openxmlformats.org/spreadsheetml/2006/main">
  <c r="O38" i="6"/>
  <c r="J38"/>
  <c r="Q37"/>
  <c r="P37"/>
  <c r="O37"/>
  <c r="L37"/>
  <c r="K37"/>
  <c r="J37"/>
  <c r="I37"/>
  <c r="Q36"/>
  <c r="P36"/>
  <c r="O36"/>
  <c r="L36"/>
  <c r="K36"/>
  <c r="J36"/>
  <c r="I36"/>
  <c r="AC35"/>
  <c r="AB35"/>
  <c r="AA35"/>
  <c r="Z35"/>
  <c r="Y35"/>
  <c r="X35"/>
  <c r="W35"/>
  <c r="V35"/>
  <c r="U35"/>
  <c r="S35"/>
  <c r="R35"/>
  <c r="N35"/>
  <c r="M35"/>
  <c r="Q33"/>
  <c r="P33"/>
  <c r="O33"/>
  <c r="L33"/>
  <c r="K33"/>
  <c r="J33"/>
  <c r="I33"/>
  <c r="F33"/>
  <c r="C33"/>
  <c r="E33" s="1"/>
  <c r="Q32"/>
  <c r="P32"/>
  <c r="O32"/>
  <c r="L32"/>
  <c r="K32"/>
  <c r="J32"/>
  <c r="I32"/>
  <c r="F32"/>
  <c r="C32"/>
  <c r="E32" s="1"/>
  <c r="Q31"/>
  <c r="P31"/>
  <c r="O31"/>
  <c r="L31"/>
  <c r="K31"/>
  <c r="J31"/>
  <c r="I31"/>
  <c r="E31"/>
  <c r="C31"/>
  <c r="Q30"/>
  <c r="P30"/>
  <c r="O30"/>
  <c r="L30"/>
  <c r="K30"/>
  <c r="J30"/>
  <c r="I30"/>
  <c r="C30"/>
  <c r="E30" s="1"/>
  <c r="Q29"/>
  <c r="P29"/>
  <c r="O29"/>
  <c r="T29" s="1"/>
  <c r="L29"/>
  <c r="K29"/>
  <c r="J29"/>
  <c r="I29"/>
  <c r="C29"/>
  <c r="E29" s="1"/>
  <c r="Q28"/>
  <c r="P28"/>
  <c r="O28"/>
  <c r="L28"/>
  <c r="K28"/>
  <c r="J28"/>
  <c r="I28"/>
  <c r="E28"/>
  <c r="C28"/>
  <c r="Q27"/>
  <c r="P27"/>
  <c r="O27"/>
  <c r="L27"/>
  <c r="K27"/>
  <c r="J27"/>
  <c r="I27"/>
  <c r="G27"/>
  <c r="F27"/>
  <c r="D27"/>
  <c r="C27"/>
  <c r="E27" s="1"/>
  <c r="Q26"/>
  <c r="P26"/>
  <c r="O26"/>
  <c r="L26"/>
  <c r="K26"/>
  <c r="J26"/>
  <c r="I26"/>
  <c r="C26"/>
  <c r="E26" s="1"/>
  <c r="Q25"/>
  <c r="P25"/>
  <c r="O25"/>
  <c r="L25"/>
  <c r="K25"/>
  <c r="J25"/>
  <c r="I25"/>
  <c r="G25"/>
  <c r="F25"/>
  <c r="D25"/>
  <c r="C25"/>
  <c r="E25" s="1"/>
  <c r="Q24"/>
  <c r="P24"/>
  <c r="O24"/>
  <c r="L24"/>
  <c r="K24"/>
  <c r="J24"/>
  <c r="I24"/>
  <c r="G24"/>
  <c r="G34" s="1"/>
  <c r="F24"/>
  <c r="D24"/>
  <c r="C24"/>
  <c r="E24" s="1"/>
  <c r="Q23"/>
  <c r="P23"/>
  <c r="O23"/>
  <c r="L23"/>
  <c r="K23"/>
  <c r="J23"/>
  <c r="I23"/>
  <c r="E23"/>
  <c r="C23"/>
  <c r="Q22"/>
  <c r="P22"/>
  <c r="O22"/>
  <c r="T22" s="1"/>
  <c r="L22"/>
  <c r="K22"/>
  <c r="J22"/>
  <c r="I22"/>
  <c r="C22"/>
  <c r="E22" s="1"/>
  <c r="Q21"/>
  <c r="P21"/>
  <c r="O21"/>
  <c r="L21"/>
  <c r="K21"/>
  <c r="J21"/>
  <c r="I21"/>
  <c r="E21"/>
  <c r="C21"/>
  <c r="Q20"/>
  <c r="P20"/>
  <c r="O20"/>
  <c r="L20"/>
  <c r="K20"/>
  <c r="J20"/>
  <c r="I20"/>
  <c r="C20"/>
  <c r="E20" s="1"/>
  <c r="Q19"/>
  <c r="P19"/>
  <c r="O19"/>
  <c r="L19"/>
  <c r="K19"/>
  <c r="J19"/>
  <c r="I19"/>
  <c r="F19"/>
  <c r="C19"/>
  <c r="E19" s="1"/>
  <c r="Q18"/>
  <c r="P18"/>
  <c r="O18"/>
  <c r="L18"/>
  <c r="K18"/>
  <c r="J18"/>
  <c r="I18"/>
  <c r="F18"/>
  <c r="C18"/>
  <c r="E18" s="1"/>
  <c r="Q17"/>
  <c r="P17"/>
  <c r="O17"/>
  <c r="L17"/>
  <c r="K17"/>
  <c r="J17"/>
  <c r="I17"/>
  <c r="E17"/>
  <c r="C17"/>
  <c r="Q16"/>
  <c r="P16"/>
  <c r="O16"/>
  <c r="L16"/>
  <c r="K16"/>
  <c r="J16"/>
  <c r="I16"/>
  <c r="C16"/>
  <c r="E16" s="1"/>
  <c r="Q15"/>
  <c r="P15"/>
  <c r="O15"/>
  <c r="T15" s="1"/>
  <c r="L15"/>
  <c r="K15"/>
  <c r="J15"/>
  <c r="I15"/>
  <c r="E15"/>
  <c r="C15"/>
  <c r="Q14"/>
  <c r="P14"/>
  <c r="O14"/>
  <c r="L14"/>
  <c r="K14"/>
  <c r="J14"/>
  <c r="I14"/>
  <c r="C14"/>
  <c r="E14" s="1"/>
  <c r="Q13"/>
  <c r="P13"/>
  <c r="O13"/>
  <c r="L13"/>
  <c r="K13"/>
  <c r="J13"/>
  <c r="I13"/>
  <c r="F13"/>
  <c r="D13"/>
  <c r="C13"/>
  <c r="E13" s="1"/>
  <c r="Q12"/>
  <c r="P12"/>
  <c r="O12"/>
  <c r="L12"/>
  <c r="K12"/>
  <c r="J12"/>
  <c r="I12"/>
  <c r="C12"/>
  <c r="E12" s="1"/>
  <c r="Q11"/>
  <c r="P11"/>
  <c r="O11"/>
  <c r="L11"/>
  <c r="K11"/>
  <c r="J11"/>
  <c r="I11"/>
  <c r="C11"/>
  <c r="E11" s="1"/>
  <c r="Q10"/>
  <c r="P10"/>
  <c r="O10"/>
  <c r="L10"/>
  <c r="K10"/>
  <c r="J10"/>
  <c r="I10"/>
  <c r="C10"/>
  <c r="E10" s="1"/>
  <c r="Q9"/>
  <c r="P9"/>
  <c r="O9"/>
  <c r="L9"/>
  <c r="K9"/>
  <c r="J9"/>
  <c r="I9"/>
  <c r="F9"/>
  <c r="D9"/>
  <c r="C9"/>
  <c r="E9" s="1"/>
  <c r="Q8"/>
  <c r="P8"/>
  <c r="O8"/>
  <c r="T8" s="1"/>
  <c r="L8"/>
  <c r="K8"/>
  <c r="J8"/>
  <c r="I8"/>
  <c r="C8"/>
  <c r="E8" s="1"/>
  <c r="Q7"/>
  <c r="P7"/>
  <c r="O7"/>
  <c r="L7"/>
  <c r="K7"/>
  <c r="J7"/>
  <c r="I7"/>
  <c r="C7"/>
  <c r="E7" s="1"/>
  <c r="Q6"/>
  <c r="P6"/>
  <c r="O6"/>
  <c r="L6"/>
  <c r="K6"/>
  <c r="J6"/>
  <c r="I6"/>
  <c r="C6"/>
  <c r="E6" s="1"/>
  <c r="Q5"/>
  <c r="P5"/>
  <c r="O5"/>
  <c r="L5"/>
  <c r="K5"/>
  <c r="J5"/>
  <c r="I5"/>
  <c r="C5"/>
  <c r="E5" s="1"/>
  <c r="Q4"/>
  <c r="P4"/>
  <c r="O4"/>
  <c r="L4"/>
  <c r="K4"/>
  <c r="J4"/>
  <c r="I4"/>
  <c r="F4"/>
  <c r="D4"/>
  <c r="C4"/>
  <c r="E4" s="1"/>
  <c r="Q3"/>
  <c r="Q35" s="1"/>
  <c r="P3"/>
  <c r="P35" s="1"/>
  <c r="O3"/>
  <c r="O35" s="1"/>
  <c r="L3"/>
  <c r="L35" s="1"/>
  <c r="K3"/>
  <c r="K35" s="1"/>
  <c r="J3"/>
  <c r="J35" s="1"/>
  <c r="I3"/>
  <c r="I35" s="1"/>
  <c r="F3"/>
  <c r="F34" s="1"/>
  <c r="D3"/>
  <c r="D34" s="1"/>
  <c r="C3"/>
  <c r="C34" s="1"/>
  <c r="K16" i="5"/>
  <c r="L16" s="1"/>
  <c r="G16"/>
  <c r="H16" s="1"/>
  <c r="K15"/>
  <c r="L15" s="1"/>
  <c r="G15"/>
  <c r="H15" s="1"/>
  <c r="K14"/>
  <c r="L14" s="1"/>
  <c r="G14"/>
  <c r="H14" s="1"/>
  <c r="K13"/>
  <c r="L13" s="1"/>
  <c r="G13"/>
  <c r="H13" s="1"/>
  <c r="K12"/>
  <c r="L12" s="1"/>
  <c r="G12"/>
  <c r="H12" s="1"/>
  <c r="K11"/>
  <c r="L11" s="1"/>
  <c r="G11"/>
  <c r="H11" s="1"/>
  <c r="K10"/>
  <c r="L10" s="1"/>
  <c r="G10"/>
  <c r="H10" s="1"/>
  <c r="J9"/>
  <c r="I9"/>
  <c r="K9" s="1"/>
  <c r="L9" s="1"/>
  <c r="F9"/>
  <c r="E9"/>
  <c r="G9" s="1"/>
  <c r="H9" s="1"/>
  <c r="D9"/>
  <c r="C9"/>
  <c r="B9"/>
  <c r="J8"/>
  <c r="I8"/>
  <c r="K8" s="1"/>
  <c r="L8" s="1"/>
  <c r="F8"/>
  <c r="E8"/>
  <c r="G8" s="1"/>
  <c r="H8" s="1"/>
  <c r="D8"/>
  <c r="C8"/>
  <c r="B8"/>
  <c r="J7"/>
  <c r="I7"/>
  <c r="F7"/>
  <c r="E7"/>
  <c r="D7"/>
  <c r="C7"/>
  <c r="B7"/>
  <c r="J6"/>
  <c r="I6"/>
  <c r="K6" s="1"/>
  <c r="L6" s="1"/>
  <c r="F6"/>
  <c r="E6"/>
  <c r="G6" s="1"/>
  <c r="H6" s="1"/>
  <c r="D6"/>
  <c r="C6"/>
  <c r="B6"/>
  <c r="J5"/>
  <c r="J18" s="1"/>
  <c r="I5"/>
  <c r="I18" s="1"/>
  <c r="F5"/>
  <c r="F18" s="1"/>
  <c r="E5"/>
  <c r="E17" s="1"/>
  <c r="D5"/>
  <c r="D18" s="1"/>
  <c r="C5"/>
  <c r="C17" s="1"/>
  <c r="B5"/>
  <c r="B18" s="1"/>
  <c r="F16" i="4"/>
  <c r="AB16" s="1"/>
  <c r="AC15"/>
  <c r="S15"/>
  <c r="J15"/>
  <c r="F15"/>
  <c r="AB15" s="1"/>
  <c r="D15"/>
  <c r="F14"/>
  <c r="AB14" s="1"/>
  <c r="AC13"/>
  <c r="S13"/>
  <c r="J13"/>
  <c r="F13"/>
  <c r="AB13" s="1"/>
  <c r="D13"/>
  <c r="F12"/>
  <c r="AB12" s="1"/>
  <c r="AC11"/>
  <c r="S11"/>
  <c r="J11"/>
  <c r="F11"/>
  <c r="AB11" s="1"/>
  <c r="D11"/>
  <c r="F10"/>
  <c r="AB10" s="1"/>
  <c r="AD9"/>
  <c r="AA9"/>
  <c r="Z9"/>
  <c r="Y9"/>
  <c r="X9"/>
  <c r="W9"/>
  <c r="V9"/>
  <c r="T9"/>
  <c r="Q9"/>
  <c r="P9"/>
  <c r="O9"/>
  <c r="N9"/>
  <c r="M9"/>
  <c r="L9"/>
  <c r="I9"/>
  <c r="H9"/>
  <c r="G9"/>
  <c r="E9"/>
  <c r="C9"/>
  <c r="B9"/>
  <c r="F9" s="1"/>
  <c r="D9" s="1"/>
  <c r="AD8"/>
  <c r="AA8"/>
  <c r="Z8"/>
  <c r="Y8"/>
  <c r="X8"/>
  <c r="W8"/>
  <c r="V8"/>
  <c r="T8"/>
  <c r="Q8"/>
  <c r="P8"/>
  <c r="O8"/>
  <c r="N8"/>
  <c r="M8"/>
  <c r="L8"/>
  <c r="I8"/>
  <c r="H8"/>
  <c r="G8"/>
  <c r="E8"/>
  <c r="C8"/>
  <c r="B8"/>
  <c r="F8" s="1"/>
  <c r="D8" s="1"/>
  <c r="AD7"/>
  <c r="AA7"/>
  <c r="Z7"/>
  <c r="Y7"/>
  <c r="X7"/>
  <c r="W7"/>
  <c r="V7"/>
  <c r="T7"/>
  <c r="Q7"/>
  <c r="P7"/>
  <c r="O7"/>
  <c r="N7"/>
  <c r="M7"/>
  <c r="L7"/>
  <c r="I7"/>
  <c r="H7"/>
  <c r="G7"/>
  <c r="E7"/>
  <c r="C7"/>
  <c r="B7"/>
  <c r="F7" s="1"/>
  <c r="D7" s="1"/>
  <c r="AD6"/>
  <c r="AA6"/>
  <c r="Z6"/>
  <c r="Y6"/>
  <c r="X6"/>
  <c r="W6"/>
  <c r="V6"/>
  <c r="T6"/>
  <c r="Q6"/>
  <c r="P6"/>
  <c r="O6"/>
  <c r="N6"/>
  <c r="M6"/>
  <c r="L6"/>
  <c r="I6"/>
  <c r="H6"/>
  <c r="G6"/>
  <c r="E6"/>
  <c r="C6"/>
  <c r="B6"/>
  <c r="F6" s="1"/>
  <c r="D6" s="1"/>
  <c r="AD5"/>
  <c r="AD18" s="1"/>
  <c r="AA5"/>
  <c r="AA18" s="1"/>
  <c r="Z5"/>
  <c r="Z18" s="1"/>
  <c r="Y5"/>
  <c r="Y18" s="1"/>
  <c r="X5"/>
  <c r="X17" s="1"/>
  <c r="W5"/>
  <c r="W18" s="1"/>
  <c r="V5"/>
  <c r="V17" s="1"/>
  <c r="T5"/>
  <c r="T18" s="1"/>
  <c r="Q5"/>
  <c r="Q18" s="1"/>
  <c r="P5"/>
  <c r="P18" s="1"/>
  <c r="O5"/>
  <c r="O18" s="1"/>
  <c r="N5"/>
  <c r="N18" s="1"/>
  <c r="M5"/>
  <c r="M17" s="1"/>
  <c r="L5"/>
  <c r="L18" s="1"/>
  <c r="I5"/>
  <c r="I18" s="1"/>
  <c r="H5"/>
  <c r="H17" s="1"/>
  <c r="G5"/>
  <c r="G18" s="1"/>
  <c r="E5"/>
  <c r="E18" s="1"/>
  <c r="C5"/>
  <c r="C18" s="1"/>
  <c r="B5"/>
  <c r="B17" s="1"/>
  <c r="G7" i="5" l="1"/>
  <c r="H7" s="1"/>
  <c r="K7"/>
  <c r="L7" s="1"/>
  <c r="T35" i="6"/>
  <c r="C35"/>
  <c r="E3"/>
  <c r="G5" i="5"/>
  <c r="K5"/>
  <c r="B17"/>
  <c r="D17"/>
  <c r="F17"/>
  <c r="I17"/>
  <c r="C18"/>
  <c r="E18"/>
  <c r="J17"/>
  <c r="J6" i="4"/>
  <c r="R6"/>
  <c r="S6"/>
  <c r="J7"/>
  <c r="R7"/>
  <c r="S7"/>
  <c r="J8"/>
  <c r="R8"/>
  <c r="S8"/>
  <c r="J9"/>
  <c r="R9"/>
  <c r="S9"/>
  <c r="AB6"/>
  <c r="AC6"/>
  <c r="AB7"/>
  <c r="AC7"/>
  <c r="AB8"/>
  <c r="AC8"/>
  <c r="AB9"/>
  <c r="AC9"/>
  <c r="D10"/>
  <c r="J10"/>
  <c r="S10"/>
  <c r="AC10"/>
  <c r="R11"/>
  <c r="D12"/>
  <c r="J12"/>
  <c r="S12"/>
  <c r="AC12"/>
  <c r="R13"/>
  <c r="D14"/>
  <c r="J14"/>
  <c r="S14"/>
  <c r="AC14"/>
  <c r="R15"/>
  <c r="D16"/>
  <c r="J16"/>
  <c r="S16"/>
  <c r="AC16"/>
  <c r="C17"/>
  <c r="E17"/>
  <c r="G17"/>
  <c r="L17"/>
  <c r="N17"/>
  <c r="W17"/>
  <c r="B18"/>
  <c r="H18"/>
  <c r="M18"/>
  <c r="V18"/>
  <c r="X18"/>
  <c r="F5"/>
  <c r="J5" s="1"/>
  <c r="J18" s="1"/>
  <c r="AB5"/>
  <c r="AB18" s="1"/>
  <c r="R10"/>
  <c r="R12"/>
  <c r="R14"/>
  <c r="R16"/>
  <c r="E35" i="6" l="1"/>
  <c r="E34"/>
  <c r="G17" i="5"/>
  <c r="H5"/>
  <c r="H18" s="1"/>
  <c r="G18"/>
  <c r="L5"/>
  <c r="L18" s="1"/>
  <c r="K18"/>
  <c r="K17"/>
  <c r="F17" i="4"/>
  <c r="S5"/>
  <c r="S18" s="1"/>
  <c r="D5"/>
  <c r="F18"/>
  <c r="R5"/>
  <c r="R18" s="1"/>
  <c r="AC5"/>
  <c r="AC18" s="1"/>
  <c r="D17" l="1"/>
  <c r="D18"/>
  <c r="I21" i="5" l="1"/>
  <c r="J21" l="1"/>
  <c r="F21"/>
  <c r="E21"/>
  <c r="D21"/>
</calcChain>
</file>

<file path=xl/sharedStrings.xml><?xml version="1.0" encoding="utf-8"?>
<sst xmlns="http://schemas.openxmlformats.org/spreadsheetml/2006/main" count="245" uniqueCount="107">
  <si>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</si>
  <si>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</si>
  <si>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</si>
  <si>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</si>
  <si>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</si>
  <si>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</si>
  <si>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</si>
  <si>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</si>
  <si>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</si>
  <si>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</si>
  <si>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</si>
  <si>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</si>
  <si>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</si>
  <si>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</si>
  <si>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</si>
  <si>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</si>
  <si>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</si>
  <si>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</si>
  <si>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</si>
  <si>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</si>
  <si>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</si>
  <si>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</si>
  <si>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</si>
  <si>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</si>
  <si>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</si>
  <si>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</si>
  <si>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</si>
  <si>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</si>
  <si>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</si>
  <si>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</si>
  <si>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</si>
  <si>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</si>
  <si>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</si>
  <si>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</si>
  <si>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</si>
  <si>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</si>
  <si>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</si>
  <si>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</si>
  <si>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</si>
  <si>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</si>
  <si>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</si>
  <si>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</si>
  <si>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</si>
  <si>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</si>
  <si>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</si>
  <si>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</si>
  <si>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</si>
  <si>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</si>
  <si>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</si>
  <si>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</si>
  <si>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</si>
  <si>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</si>
  <si>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</si>
  <si>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</si>
  <si>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</si>
  <si>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</si>
  <si>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MAI  2014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</si>
  <si>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</si>
  <si>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</si>
  <si>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</si>
  <si>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</si>
  <si>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</si>
  <si>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</si>
  <si>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</si>
  <si>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</si>
  <si>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</si>
  <si>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</si>
  <si>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</si>
  <si>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</si>
  <si>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MAI    2014</t>
  </si>
  <si>
    <t>Date</t>
  </si>
  <si>
    <t>Jour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</si>
  <si>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</si>
  <si>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</si>
  <si>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</si>
  <si>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</si>
  <si>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</si>
  <si>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</si>
  <si>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</si>
  <si>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</si>
  <si>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J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</si>
  <si>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l/j</t>
    </r>
  </si>
  <si>
    <t>V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</si>
  <si>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l/j AF 153</t>
    </r>
  </si>
  <si>
    <t>S</t>
  </si>
  <si>
    <t>D</t>
  </si>
  <si>
    <t>L</t>
  </si>
  <si>
    <t>M</t>
  </si>
  <si>
    <t>Nettoyage AF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</si>
  <si>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l/j AF 106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</si>
  <si>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l/j AF 316</t>
    </r>
  </si>
  <si>
    <t>EB très chargé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</si>
  <si>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l/j AF 32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</si>
  <si>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360 l/j AF 9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</si>
  <si>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l/j</t>
    </r>
  </si>
  <si>
    <t>EB chargé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</si>
  <si>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408 l/j AF 498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</si>
  <si>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l/j AF 436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</si>
  <si>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l/j AF 203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</si>
  <si>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l/j AF 14</t>
    </r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</si>
  <si>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des. 384 l/j AF 29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</si>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</sst>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2" fillId="0" borderId="0" xfId="1" applyFont="1"/>
    <xf numFmtId="0" fontId="1" fillId="0" borderId="0" xfId="1"/>
    <xf numFmtId="164" fontId="1" fillId="0" borderId="0" xfId="1" applyNumberFormat="1"/>
    <xf numFmtId="2" fontId="1" fillId="0" borderId="0" xfId="1" applyNumberFormat="1"/>
    <xf numFmtId="1" fontId="1" fillId="0" borderId="0" xfId="1" applyNumberForma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3" xfId="1" applyBorder="1"/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" fontId="5" fillId="0" borderId="15" xfId="1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/>
    </xf>
    <xf numFmtId="1" fontId="6" fillId="0" borderId="17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 wrapText="1"/>
    </xf>
    <xf numFmtId="1" fontId="6" fillId="0" borderId="2" xfId="1" applyNumberFormat="1" applyFont="1" applyBorder="1" applyAlignment="1">
      <alignment vertical="center"/>
    </xf>
    <xf numFmtId="1" fontId="6" fillId="0" borderId="22" xfId="1" applyNumberFormat="1" applyFont="1" applyBorder="1" applyAlignment="1">
      <alignment vertical="center"/>
    </xf>
    <xf numFmtId="2" fontId="6" fillId="0" borderId="23" xfId="1" applyNumberFormat="1" applyFont="1" applyBorder="1" applyAlignment="1">
      <alignment vertical="center"/>
    </xf>
    <xf numFmtId="1" fontId="6" fillId="0" borderId="24" xfId="1" applyNumberFormat="1" applyFont="1" applyBorder="1" applyAlignment="1">
      <alignment vertical="center"/>
    </xf>
    <xf numFmtId="1" fontId="6" fillId="0" borderId="18" xfId="1" applyNumberFormat="1" applyFont="1" applyBorder="1" applyAlignment="1">
      <alignment vertical="center"/>
    </xf>
    <xf numFmtId="1" fontId="6" fillId="0" borderId="3" xfId="1" applyNumberFormat="1" applyFont="1" applyBorder="1" applyAlignment="1">
      <alignment vertical="center"/>
    </xf>
    <xf numFmtId="1" fontId="6" fillId="0" borderId="19" xfId="1" applyNumberFormat="1" applyFont="1" applyBorder="1" applyAlignment="1">
      <alignment vertical="center"/>
    </xf>
    <xf numFmtId="2" fontId="6" fillId="0" borderId="25" xfId="1" applyNumberFormat="1" applyFont="1" applyBorder="1" applyAlignment="1">
      <alignment vertical="center"/>
    </xf>
    <xf numFmtId="2" fontId="6" fillId="0" borderId="19" xfId="1" applyNumberFormat="1" applyFont="1" applyBorder="1" applyAlignment="1">
      <alignment vertical="center"/>
    </xf>
    <xf numFmtId="1" fontId="6" fillId="0" borderId="26" xfId="1" applyNumberFormat="1" applyFont="1" applyBorder="1" applyAlignment="1">
      <alignment vertical="center"/>
    </xf>
    <xf numFmtId="1" fontId="6" fillId="0" borderId="27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1" fontId="6" fillId="0" borderId="29" xfId="1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29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1" fontId="6" fillId="0" borderId="32" xfId="1" applyNumberFormat="1" applyFont="1" applyBorder="1" applyAlignment="1">
      <alignment vertical="center"/>
    </xf>
    <xf numFmtId="1" fontId="6" fillId="0" borderId="33" xfId="1" applyNumberFormat="1" applyFont="1" applyBorder="1" applyAlignment="1">
      <alignment vertical="center"/>
    </xf>
    <xf numFmtId="2" fontId="6" fillId="0" borderId="31" xfId="1" applyNumberFormat="1" applyFont="1" applyBorder="1" applyAlignment="1">
      <alignment vertical="center"/>
    </xf>
    <xf numFmtId="1" fontId="6" fillId="0" borderId="30" xfId="1" applyNumberFormat="1" applyFont="1" applyBorder="1" applyAlignment="1">
      <alignment vertical="center"/>
    </xf>
    <xf numFmtId="2" fontId="6" fillId="0" borderId="29" xfId="1" applyNumberFormat="1" applyFont="1" applyBorder="1" applyAlignment="1">
      <alignment vertical="center"/>
    </xf>
    <xf numFmtId="1" fontId="6" fillId="0" borderId="31" xfId="1" applyNumberFormat="1" applyFont="1" applyBorder="1" applyAlignment="1">
      <alignment vertical="center"/>
    </xf>
    <xf numFmtId="1" fontId="6" fillId="0" borderId="34" xfId="1" applyNumberFormat="1" applyFont="1" applyBorder="1" applyAlignment="1">
      <alignment vertical="center"/>
    </xf>
    <xf numFmtId="1" fontId="6" fillId="0" borderId="35" xfId="1" applyNumberFormat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1" fontId="6" fillId="0" borderId="6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1" fontId="6" fillId="0" borderId="10" xfId="1" applyNumberFormat="1" applyFont="1" applyBorder="1" applyAlignment="1">
      <alignment vertical="center"/>
    </xf>
    <xf numFmtId="1" fontId="6" fillId="0" borderId="11" xfId="1" applyNumberFormat="1" applyFont="1" applyBorder="1" applyAlignment="1">
      <alignment vertical="center"/>
    </xf>
    <xf numFmtId="2" fontId="6" fillId="0" borderId="38" xfId="1" applyNumberFormat="1" applyFont="1" applyBorder="1" applyAlignment="1">
      <alignment vertical="center"/>
    </xf>
    <xf numFmtId="1" fontId="6" fillId="0" borderId="8" xfId="1" applyNumberFormat="1" applyFont="1" applyBorder="1" applyAlignment="1">
      <alignment vertical="center"/>
    </xf>
    <xf numFmtId="1" fontId="6" fillId="0" borderId="7" xfId="1" applyNumberFormat="1" applyFont="1" applyBorder="1" applyAlignment="1">
      <alignment vertical="center"/>
    </xf>
    <xf numFmtId="2" fontId="6" fillId="0" borderId="39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1" fontId="6" fillId="0" borderId="15" xfId="1" applyNumberFormat="1" applyFont="1" applyBorder="1" applyAlignment="1">
      <alignment vertical="center"/>
    </xf>
    <xf numFmtId="1" fontId="6" fillId="0" borderId="14" xfId="1" applyNumberFormat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horizontal="right" vertical="center"/>
    </xf>
    <xf numFmtId="0" fontId="7" fillId="0" borderId="21" xfId="1" applyFont="1" applyBorder="1" applyAlignment="1">
      <alignment horizontal="right" vertical="center"/>
    </xf>
    <xf numFmtId="1" fontId="7" fillId="0" borderId="1" xfId="1" applyNumberFormat="1" applyFont="1" applyBorder="1" applyAlignment="1">
      <alignment horizontal="right" vertical="center"/>
    </xf>
    <xf numFmtId="1" fontId="6" fillId="0" borderId="25" xfId="1" applyNumberFormat="1" applyFont="1" applyBorder="1"/>
    <xf numFmtId="2" fontId="6" fillId="0" borderId="23" xfId="1" applyNumberFormat="1" applyFont="1" applyBorder="1"/>
    <xf numFmtId="1" fontId="7" fillId="0" borderId="20" xfId="1" applyNumberFormat="1" applyFont="1" applyBorder="1" applyAlignment="1">
      <alignment vertical="center"/>
    </xf>
    <xf numFmtId="1" fontId="7" fillId="0" borderId="18" xfId="1" applyNumberFormat="1" applyFont="1" applyBorder="1" applyAlignment="1">
      <alignment vertical="center"/>
    </xf>
    <xf numFmtId="2" fontId="6" fillId="0" borderId="40" xfId="1" applyNumberFormat="1" applyFont="1" applyBorder="1" applyAlignment="1">
      <alignment vertical="center"/>
    </xf>
    <xf numFmtId="1" fontId="6" fillId="0" borderId="23" xfId="1" applyNumberFormat="1" applyFont="1" applyBorder="1" applyAlignment="1">
      <alignment vertical="center"/>
    </xf>
    <xf numFmtId="1" fontId="7" fillId="0" borderId="41" xfId="1" applyNumberFormat="1" applyFont="1" applyBorder="1" applyAlignment="1">
      <alignment vertical="center"/>
    </xf>
    <xf numFmtId="2" fontId="7" fillId="0" borderId="40" xfId="1" applyNumberFormat="1" applyFont="1" applyBorder="1" applyAlignment="1">
      <alignment vertical="center"/>
    </xf>
    <xf numFmtId="2" fontId="7" fillId="0" borderId="25" xfId="1" applyNumberFormat="1" applyFont="1" applyBorder="1" applyAlignment="1">
      <alignment vertical="center"/>
    </xf>
    <xf numFmtId="1" fontId="7" fillId="0" borderId="23" xfId="1" applyNumberFormat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1" fontId="8" fillId="0" borderId="43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vertical="center"/>
    </xf>
    <xf numFmtId="1" fontId="8" fillId="0" borderId="40" xfId="1" applyNumberFormat="1" applyFont="1" applyBorder="1" applyAlignment="1">
      <alignment vertical="center"/>
    </xf>
    <xf numFmtId="1" fontId="8" fillId="0" borderId="44" xfId="1" applyNumberFormat="1" applyFont="1" applyBorder="1" applyAlignment="1">
      <alignment horizontal="right" vertical="center"/>
    </xf>
    <xf numFmtId="1" fontId="8" fillId="0" borderId="42" xfId="1" applyNumberFormat="1" applyFont="1" applyBorder="1" applyAlignment="1">
      <alignment vertical="center"/>
    </xf>
    <xf numFmtId="1" fontId="8" fillId="0" borderId="45" xfId="1" applyNumberFormat="1" applyFont="1" applyBorder="1" applyAlignment="1">
      <alignment horizontal="right" vertical="center"/>
    </xf>
    <xf numFmtId="1" fontId="8" fillId="0" borderId="46" xfId="1" applyNumberFormat="1" applyFont="1" applyBorder="1" applyAlignment="1">
      <alignment horizontal="right" vertical="center"/>
    </xf>
    <xf numFmtId="2" fontId="8" fillId="0" borderId="47" xfId="1" applyNumberFormat="1" applyFont="1" applyBorder="1" applyAlignment="1">
      <alignment horizontal="right" vertical="center"/>
    </xf>
    <xf numFmtId="2" fontId="8" fillId="0" borderId="46" xfId="1" applyNumberFormat="1" applyFont="1" applyBorder="1" applyAlignment="1">
      <alignment vertical="center"/>
    </xf>
    <xf numFmtId="1" fontId="8" fillId="0" borderId="47" xfId="1" applyNumberFormat="1" applyFont="1" applyBorder="1" applyAlignment="1">
      <alignment vertical="center"/>
    </xf>
    <xf numFmtId="1" fontId="8" fillId="0" borderId="48" xfId="1" applyNumberFormat="1" applyFont="1" applyBorder="1" applyAlignment="1">
      <alignment vertical="center"/>
    </xf>
    <xf numFmtId="0" fontId="1" fillId="0" borderId="20" xfId="1" applyBorder="1"/>
    <xf numFmtId="164" fontId="6" fillId="0" borderId="20" xfId="1" applyNumberFormat="1" applyFont="1" applyBorder="1"/>
    <xf numFmtId="2" fontId="6" fillId="0" borderId="20" xfId="1" applyNumberFormat="1" applyFont="1" applyBorder="1"/>
    <xf numFmtId="2" fontId="1" fillId="0" borderId="20" xfId="1" applyNumberFormat="1" applyBorder="1"/>
    <xf numFmtId="1" fontId="1" fillId="0" borderId="20" xfId="1" applyNumberFormat="1" applyBorder="1"/>
    <xf numFmtId="0" fontId="6" fillId="0" borderId="20" xfId="1" applyFont="1" applyBorder="1"/>
    <xf numFmtId="1" fontId="6" fillId="0" borderId="20" xfId="1" applyNumberFormat="1" applyFont="1" applyBorder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" fillId="0" borderId="0" xfId="1" applyBorder="1"/>
    <xf numFmtId="1" fontId="1" fillId="0" borderId="0" xfId="1" applyNumberFormat="1" applyBorder="1"/>
    <xf numFmtId="0" fontId="6" fillId="0" borderId="0" xfId="1" applyFont="1"/>
    <xf numFmtId="1" fontId="6" fillId="0" borderId="0" xfId="1" applyNumberFormat="1" applyFont="1" applyBorder="1"/>
    <xf numFmtId="0" fontId="3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vertical="center"/>
    </xf>
    <xf numFmtId="2" fontId="6" fillId="0" borderId="21" xfId="1" applyNumberFormat="1" applyFont="1" applyBorder="1" applyAlignment="1">
      <alignment vertical="center"/>
    </xf>
    <xf numFmtId="2" fontId="6" fillId="0" borderId="41" xfId="1" applyNumberFormat="1" applyFont="1" applyBorder="1" applyAlignment="1">
      <alignment vertical="center"/>
    </xf>
    <xf numFmtId="2" fontId="6" fillId="0" borderId="18" xfId="1" applyNumberFormat="1" applyFont="1" applyBorder="1" applyAlignment="1">
      <alignment vertical="center"/>
    </xf>
    <xf numFmtId="2" fontId="6" fillId="0" borderId="0" xfId="1" applyNumberFormat="1" applyFont="1" applyBorder="1"/>
    <xf numFmtId="164" fontId="6" fillId="0" borderId="28" xfId="1" applyNumberFormat="1" applyFont="1" applyBorder="1" applyAlignment="1">
      <alignment vertical="center"/>
    </xf>
    <xf numFmtId="2" fontId="6" fillId="0" borderId="28" xfId="1" applyNumberFormat="1" applyFont="1" applyBorder="1" applyAlignment="1">
      <alignment vertical="center"/>
    </xf>
    <xf numFmtId="2" fontId="6" fillId="0" borderId="35" xfId="1" applyNumberFormat="1" applyFont="1" applyBorder="1" applyAlignment="1">
      <alignment vertical="center"/>
    </xf>
    <xf numFmtId="2" fontId="6" fillId="0" borderId="33" xfId="1" applyNumberFormat="1" applyFont="1" applyBorder="1" applyAlignment="1">
      <alignment vertical="center"/>
    </xf>
    <xf numFmtId="0" fontId="6" fillId="0" borderId="0" xfId="1" applyFont="1" applyBorder="1"/>
    <xf numFmtId="2" fontId="7" fillId="0" borderId="0" xfId="1" applyNumberFormat="1" applyFont="1" applyBorder="1" applyAlignment="1">
      <alignment vertical="center"/>
    </xf>
    <xf numFmtId="2" fontId="6" fillId="0" borderId="49" xfId="1" applyNumberFormat="1" applyFont="1" applyBorder="1" applyAlignment="1">
      <alignment vertical="center"/>
    </xf>
    <xf numFmtId="2" fontId="6" fillId="0" borderId="50" xfId="1" applyNumberFormat="1" applyFont="1" applyBorder="1" applyAlignment="1">
      <alignment vertical="center"/>
    </xf>
    <xf numFmtId="2" fontId="6" fillId="0" borderId="51" xfId="1" applyNumberFormat="1" applyFont="1" applyBorder="1" applyAlignment="1">
      <alignment vertical="center"/>
    </xf>
    <xf numFmtId="2" fontId="6" fillId="0" borderId="52" xfId="1" applyNumberFormat="1" applyFont="1" applyBorder="1" applyAlignment="1">
      <alignment vertical="center"/>
    </xf>
    <xf numFmtId="2" fontId="6" fillId="0" borderId="53" xfId="1" applyNumberFormat="1" applyFont="1" applyBorder="1" applyAlignment="1">
      <alignment vertical="center"/>
    </xf>
    <xf numFmtId="164" fontId="7" fillId="0" borderId="42" xfId="1" applyNumberFormat="1" applyFont="1" applyBorder="1" applyAlignment="1">
      <alignment vertical="center"/>
    </xf>
    <xf numFmtId="2" fontId="7" fillId="0" borderId="21" xfId="1" applyNumberFormat="1" applyFont="1" applyBorder="1" applyAlignment="1">
      <alignment vertical="center"/>
    </xf>
    <xf numFmtId="2" fontId="7" fillId="0" borderId="41" xfId="1" applyNumberFormat="1" applyFont="1" applyBorder="1" applyAlignment="1">
      <alignment vertical="center"/>
    </xf>
    <xf numFmtId="2" fontId="7" fillId="0" borderId="18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1" fontId="8" fillId="0" borderId="5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vertical="center"/>
    </xf>
    <xf numFmtId="2" fontId="8" fillId="0" borderId="48" xfId="1" applyNumberFormat="1" applyFont="1" applyBorder="1" applyAlignment="1">
      <alignment vertical="center"/>
    </xf>
    <xf numFmtId="2" fontId="8" fillId="0" borderId="40" xfId="1" applyNumberFormat="1" applyFont="1" applyBorder="1" applyAlignment="1">
      <alignment vertical="center"/>
    </xf>
    <xf numFmtId="2" fontId="8" fillId="0" borderId="47" xfId="1" applyNumberFormat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1" fontId="8" fillId="0" borderId="20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2" fontId="8" fillId="0" borderId="44" xfId="1" applyNumberFormat="1" applyFont="1" applyBorder="1" applyAlignment="1">
      <alignment vertical="center"/>
    </xf>
    <xf numFmtId="2" fontId="8" fillId="0" borderId="20" xfId="1" applyNumberFormat="1" applyFont="1" applyBorder="1" applyAlignment="1">
      <alignment vertical="center"/>
    </xf>
    <xf numFmtId="1" fontId="8" fillId="0" borderId="54" xfId="1" applyNumberFormat="1" applyFont="1" applyBorder="1" applyAlignment="1">
      <alignment vertical="center"/>
    </xf>
    <xf numFmtId="2" fontId="8" fillId="0" borderId="42" xfId="1" applyNumberFormat="1" applyFont="1" applyBorder="1" applyAlignment="1">
      <alignment horizontal="center" vertical="center" wrapText="1"/>
    </xf>
    <xf numFmtId="2" fontId="8" fillId="0" borderId="43" xfId="1" applyNumberFormat="1" applyFont="1" applyBorder="1" applyAlignment="1">
      <alignment horizontal="center" vertical="center" wrapText="1"/>
    </xf>
    <xf numFmtId="2" fontId="8" fillId="0" borderId="55" xfId="1" applyNumberFormat="1" applyFont="1" applyBorder="1" applyAlignment="1">
      <alignment horizontal="center" vertical="center" wrapText="1"/>
    </xf>
    <xf numFmtId="2" fontId="8" fillId="0" borderId="56" xfId="1" applyNumberFormat="1" applyFont="1" applyBorder="1" applyAlignment="1">
      <alignment vertical="center"/>
    </xf>
    <xf numFmtId="2" fontId="8" fillId="0" borderId="54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vertical="center"/>
    </xf>
    <xf numFmtId="0" fontId="7" fillId="0" borderId="45" xfId="1" applyFont="1" applyBorder="1" applyAlignment="1">
      <alignment vertical="center"/>
    </xf>
    <xf numFmtId="0" fontId="9" fillId="0" borderId="55" xfId="1" applyFont="1" applyBorder="1" applyAlignment="1">
      <alignment vertical="center"/>
    </xf>
    <xf numFmtId="0" fontId="9" fillId="0" borderId="54" xfId="1" applyFont="1" applyBorder="1" applyAlignment="1">
      <alignment vertical="center"/>
    </xf>
    <xf numFmtId="2" fontId="7" fillId="0" borderId="5" xfId="1" applyNumberFormat="1" applyFont="1" applyBorder="1" applyAlignment="1">
      <alignment vertical="center"/>
    </xf>
    <xf numFmtId="1" fontId="7" fillId="0" borderId="57" xfId="1" applyNumberFormat="1" applyFont="1" applyBorder="1" applyAlignment="1">
      <alignment vertical="center"/>
    </xf>
    <xf numFmtId="1" fontId="7" fillId="0" borderId="47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2" fontId="7" fillId="0" borderId="51" xfId="1" applyNumberFormat="1" applyFont="1" applyBorder="1" applyAlignment="1">
      <alignment vertical="center"/>
    </xf>
    <xf numFmtId="2" fontId="7" fillId="0" borderId="47" xfId="1" applyNumberFormat="1" applyFont="1" applyBorder="1" applyAlignment="1">
      <alignment vertical="center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58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164" fontId="12" fillId="0" borderId="16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0" fontId="9" fillId="0" borderId="5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60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center" vertical="center" wrapText="1"/>
    </xf>
    <xf numFmtId="164" fontId="14" fillId="0" borderId="15" xfId="1" applyNumberFormat="1" applyFont="1" applyBorder="1" applyAlignment="1">
      <alignment horizontal="center" vertical="center" wrapText="1"/>
    </xf>
    <xf numFmtId="2" fontId="9" fillId="0" borderId="61" xfId="1" applyNumberFormat="1" applyFont="1" applyBorder="1" applyAlignment="1">
      <alignment horizontal="center" vertical="center" wrapText="1"/>
    </xf>
    <xf numFmtId="2" fontId="14" fillId="0" borderId="12" xfId="1" applyNumberFormat="1" applyFont="1" applyBorder="1" applyAlignment="1">
      <alignment horizontal="center" vertical="center" wrapText="1"/>
    </xf>
    <xf numFmtId="2" fontId="9" fillId="0" borderId="59" xfId="1" applyNumberFormat="1" applyFont="1" applyBorder="1" applyAlignment="1">
      <alignment horizontal="center" vertical="center" wrapText="1"/>
    </xf>
    <xf numFmtId="0" fontId="9" fillId="0" borderId="61" xfId="1" applyFont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" fontId="1" fillId="0" borderId="24" xfId="1" applyNumberFormat="1" applyBorder="1" applyAlignment="1">
      <alignment horizontal="right" vertical="center"/>
    </xf>
    <xf numFmtId="0" fontId="1" fillId="0" borderId="18" xfId="1" applyBorder="1" applyAlignment="1">
      <alignment horizontal="right" vertical="center"/>
    </xf>
    <xf numFmtId="1" fontId="1" fillId="0" borderId="25" xfId="1" applyNumberFormat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164" fontId="1" fillId="0" borderId="24" xfId="1" applyNumberFormat="1" applyBorder="1" applyAlignment="1" applyProtection="1">
      <alignment horizontal="right" vertical="center"/>
      <protection locked="0"/>
    </xf>
    <xf numFmtId="164" fontId="1" fillId="0" borderId="23" xfId="1" applyNumberFormat="1" applyBorder="1" applyAlignment="1">
      <alignment horizontal="right" vertical="center"/>
    </xf>
    <xf numFmtId="2" fontId="1" fillId="0" borderId="24" xfId="1" applyNumberFormat="1" applyBorder="1" applyAlignment="1">
      <alignment horizontal="right" vertical="center"/>
    </xf>
    <xf numFmtId="2" fontId="1" fillId="0" borderId="18" xfId="1" applyNumberFormat="1" applyBorder="1" applyAlignment="1">
      <alignment horizontal="right" vertical="center"/>
    </xf>
    <xf numFmtId="2" fontId="1" fillId="0" borderId="23" xfId="1" applyNumberFormat="1" applyBorder="1" applyAlignment="1">
      <alignment horizontal="right" vertical="center"/>
    </xf>
    <xf numFmtId="2" fontId="1" fillId="0" borderId="41" xfId="1" applyNumberFormat="1" applyBorder="1" applyAlignment="1">
      <alignment horizontal="right" vertical="center"/>
    </xf>
    <xf numFmtId="0" fontId="1" fillId="0" borderId="23" xfId="1" applyBorder="1" applyAlignment="1">
      <alignment horizontal="right" vertical="center"/>
    </xf>
    <xf numFmtId="0" fontId="1" fillId="0" borderId="17" xfId="1" applyBorder="1" applyAlignment="1">
      <alignment horizontal="right" vertical="center"/>
    </xf>
    <xf numFmtId="2" fontId="1" fillId="0" borderId="22" xfId="1" applyNumberFormat="1" applyBorder="1" applyAlignment="1">
      <alignment horizontal="right" vertical="center"/>
    </xf>
    <xf numFmtId="164" fontId="1" fillId="0" borderId="16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2" fontId="1" fillId="0" borderId="26" xfId="1" applyNumberForma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2" fontId="1" fillId="0" borderId="27" xfId="1" applyNumberFormat="1" applyBorder="1" applyAlignment="1">
      <alignment horizontal="right" vertical="center"/>
    </xf>
    <xf numFmtId="1" fontId="1" fillId="0" borderId="17" xfId="1" applyNumberFormat="1" applyBorder="1" applyAlignment="1" applyProtection="1">
      <alignment horizontal="right" vertical="center"/>
      <protection locked="0"/>
    </xf>
    <xf numFmtId="1" fontId="1" fillId="0" borderId="26" xfId="1" applyNumberFormat="1" applyBorder="1" applyAlignment="1">
      <alignment horizontal="right" vertical="center"/>
    </xf>
    <xf numFmtId="0" fontId="1" fillId="0" borderId="28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1" fontId="1" fillId="0" borderId="32" xfId="1" applyNumberFormat="1" applyBorder="1" applyAlignment="1">
      <alignment horizontal="right" vertical="center"/>
    </xf>
    <xf numFmtId="0" fontId="1" fillId="0" borderId="29" xfId="1" applyBorder="1" applyAlignment="1">
      <alignment horizontal="right" vertical="center"/>
    </xf>
    <xf numFmtId="1" fontId="1" fillId="0" borderId="33" xfId="1" applyNumberFormat="1" applyBorder="1" applyAlignment="1">
      <alignment horizontal="right" vertical="center"/>
    </xf>
    <xf numFmtId="0" fontId="1" fillId="0" borderId="31" xfId="1" applyBorder="1" applyAlignment="1">
      <alignment horizontal="right" vertical="center"/>
    </xf>
    <xf numFmtId="0" fontId="1" fillId="0" borderId="28" xfId="1" applyBorder="1" applyAlignment="1">
      <alignment horizontal="right" vertical="center"/>
    </xf>
    <xf numFmtId="164" fontId="1" fillId="0" borderId="32" xfId="1" applyNumberFormat="1" applyBorder="1" applyAlignment="1" applyProtection="1">
      <alignment horizontal="right" vertical="center"/>
      <protection locked="0"/>
    </xf>
    <xf numFmtId="164" fontId="1" fillId="0" borderId="31" xfId="1" applyNumberFormat="1" applyBorder="1" applyAlignment="1">
      <alignment horizontal="right" vertical="center"/>
    </xf>
    <xf numFmtId="2" fontId="1" fillId="0" borderId="32" xfId="1" applyNumberFormat="1" applyBorder="1" applyAlignment="1">
      <alignment horizontal="right" vertical="center"/>
    </xf>
    <xf numFmtId="2" fontId="1" fillId="0" borderId="29" xfId="1" applyNumberFormat="1" applyBorder="1" applyAlignment="1">
      <alignment horizontal="right" vertical="center"/>
    </xf>
    <xf numFmtId="2" fontId="1" fillId="0" borderId="62" xfId="1" applyNumberFormat="1" applyBorder="1" applyAlignment="1">
      <alignment horizontal="right" vertical="center"/>
    </xf>
    <xf numFmtId="2" fontId="1" fillId="0" borderId="31" xfId="1" applyNumberFormat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1" fillId="0" borderId="35" xfId="1" applyBorder="1" applyAlignment="1">
      <alignment horizontal="right" vertical="center"/>
    </xf>
    <xf numFmtId="2" fontId="1" fillId="0" borderId="33" xfId="1" applyNumberFormat="1" applyBorder="1" applyAlignment="1">
      <alignment horizontal="right" vertical="center"/>
    </xf>
    <xf numFmtId="164" fontId="1" fillId="0" borderId="2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0" fontId="1" fillId="0" borderId="34" xfId="1" applyBorder="1" applyAlignment="1">
      <alignment horizontal="right" vertical="center"/>
    </xf>
    <xf numFmtId="2" fontId="1" fillId="0" borderId="34" xfId="1" applyNumberFormat="1" applyBorder="1" applyAlignment="1">
      <alignment horizontal="right" vertical="center"/>
    </xf>
    <xf numFmtId="1" fontId="1" fillId="0" borderId="63" xfId="1" applyNumberFormat="1" applyBorder="1" applyAlignment="1">
      <alignment horizontal="right" vertical="center"/>
    </xf>
    <xf numFmtId="1" fontId="1" fillId="0" borderId="31" xfId="1" applyNumberFormat="1" applyBorder="1" applyAlignment="1">
      <alignment horizontal="right" vertical="center"/>
    </xf>
    <xf numFmtId="1" fontId="1" fillId="0" borderId="35" xfId="1" applyNumberFormat="1" applyBorder="1" applyAlignment="1">
      <alignment horizontal="right" vertical="center"/>
    </xf>
    <xf numFmtId="0" fontId="1" fillId="0" borderId="28" xfId="1" applyBorder="1" applyAlignment="1">
      <alignment horizontal="center" vertical="center"/>
    </xf>
    <xf numFmtId="1" fontId="1" fillId="0" borderId="6" xfId="1" applyNumberFormat="1" applyBorder="1" applyAlignment="1">
      <alignment horizontal="right" vertical="center"/>
    </xf>
    <xf numFmtId="0" fontId="19" fillId="0" borderId="28" xfId="1" applyFont="1" applyBorder="1" applyAlignment="1">
      <alignment horizontal="center" vertical="center"/>
    </xf>
    <xf numFmtId="1" fontId="1" fillId="0" borderId="64" xfId="1" applyNumberFormat="1" applyBorder="1" applyAlignment="1">
      <alignment horizontal="right" vertical="center"/>
    </xf>
    <xf numFmtId="2" fontId="1" fillId="0" borderId="33" xfId="1" applyNumberFormat="1" applyFont="1" applyBorder="1" applyAlignment="1">
      <alignment horizontal="right" vertical="center"/>
    </xf>
    <xf numFmtId="1" fontId="1" fillId="0" borderId="31" xfId="1" applyNumberFormat="1" applyFont="1" applyBorder="1" applyAlignment="1">
      <alignment horizontal="right" vertical="center"/>
    </xf>
    <xf numFmtId="2" fontId="1" fillId="0" borderId="32" xfId="1" applyNumberFormat="1" applyFont="1" applyBorder="1" applyAlignment="1">
      <alignment horizontal="right" vertical="center"/>
    </xf>
    <xf numFmtId="2" fontId="1" fillId="0" borderId="31" xfId="1" applyNumberFormat="1" applyFont="1" applyBorder="1" applyAlignment="1">
      <alignment horizontal="right" vertical="center"/>
    </xf>
    <xf numFmtId="0" fontId="1" fillId="0" borderId="35" xfId="1" applyFont="1" applyBorder="1" applyAlignment="1">
      <alignment horizontal="right" vertical="center"/>
    </xf>
    <xf numFmtId="164" fontId="1" fillId="0" borderId="28" xfId="1" applyNumberFormat="1" applyFont="1" applyBorder="1" applyAlignment="1">
      <alignment horizontal="right" vertical="center"/>
    </xf>
    <xf numFmtId="164" fontId="1" fillId="0" borderId="14" xfId="1" applyNumberFormat="1" applyFont="1" applyBorder="1" applyAlignment="1">
      <alignment horizontal="right" vertical="center"/>
    </xf>
    <xf numFmtId="2" fontId="1" fillId="0" borderId="15" xfId="1" applyNumberFormat="1" applyFont="1" applyBorder="1" applyAlignment="1">
      <alignment horizontal="right" vertical="center"/>
    </xf>
    <xf numFmtId="0" fontId="1" fillId="0" borderId="14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15" xfId="1" applyFont="1" applyBorder="1" applyAlignment="1">
      <alignment horizontal="right" vertical="center"/>
    </xf>
    <xf numFmtId="2" fontId="1" fillId="0" borderId="34" xfId="1" applyNumberFormat="1" applyFont="1" applyBorder="1" applyAlignment="1">
      <alignment horizontal="right" vertical="center"/>
    </xf>
    <xf numFmtId="0" fontId="1" fillId="0" borderId="59" xfId="1" applyBorder="1" applyAlignment="1">
      <alignment horizontal="center" vertical="center"/>
    </xf>
    <xf numFmtId="164" fontId="1" fillId="0" borderId="63" xfId="1" applyNumberFormat="1" applyBorder="1" applyAlignment="1">
      <alignment horizontal="right" vertical="center"/>
    </xf>
    <xf numFmtId="2" fontId="1" fillId="0" borderId="57" xfId="1" applyNumberFormat="1" applyFont="1" applyBorder="1" applyAlignment="1">
      <alignment horizontal="right" vertical="center"/>
    </xf>
    <xf numFmtId="2" fontId="1" fillId="0" borderId="65" xfId="1" applyNumberFormat="1" applyFont="1" applyBorder="1" applyAlignment="1">
      <alignment horizontal="right" vertical="center"/>
    </xf>
    <xf numFmtId="0" fontId="1" fillId="0" borderId="59" xfId="1" applyFont="1" applyBorder="1" applyAlignment="1">
      <alignment horizontal="right" vertical="center"/>
    </xf>
    <xf numFmtId="2" fontId="1" fillId="0" borderId="60" xfId="1" applyNumberFormat="1" applyFont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164" fontId="1" fillId="0" borderId="66" xfId="1" applyNumberFormat="1" applyFont="1" applyBorder="1" applyAlignment="1">
      <alignment horizontal="right" vertical="center"/>
    </xf>
    <xf numFmtId="2" fontId="1" fillId="0" borderId="12" xfId="1" applyNumberFormat="1" applyFont="1" applyBorder="1" applyAlignment="1">
      <alignment horizontal="right" vertical="center"/>
    </xf>
    <xf numFmtId="0" fontId="1" fillId="0" borderId="66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2" fontId="1" fillId="0" borderId="66" xfId="1" applyNumberFormat="1" applyFont="1" applyBorder="1" applyAlignment="1">
      <alignment horizontal="right" vertical="center"/>
    </xf>
    <xf numFmtId="1" fontId="1" fillId="0" borderId="59" xfId="1" applyNumberFormat="1" applyBorder="1" applyAlignment="1">
      <alignment horizontal="right" vertical="center"/>
    </xf>
    <xf numFmtId="1" fontId="1" fillId="0" borderId="12" xfId="1" applyNumberFormat="1" applyFont="1" applyBorder="1" applyAlignment="1">
      <alignment horizontal="right" vertical="center"/>
    </xf>
    <xf numFmtId="0" fontId="9" fillId="0" borderId="45" xfId="1" applyFont="1" applyBorder="1" applyAlignment="1">
      <alignment horizontal="left" vertical="center" wrapText="1"/>
    </xf>
    <xf numFmtId="0" fontId="9" fillId="0" borderId="55" xfId="1" applyFont="1" applyBorder="1" applyAlignment="1">
      <alignment horizontal="left" vertical="center" wrapText="1"/>
    </xf>
    <xf numFmtId="1" fontId="9" fillId="0" borderId="43" xfId="1" applyNumberFormat="1" applyFont="1" applyBorder="1" applyAlignment="1">
      <alignment horizontal="right" vertical="center" wrapText="1"/>
    </xf>
    <xf numFmtId="0" fontId="9" fillId="0" borderId="46" xfId="1" applyFont="1" applyBorder="1" applyAlignment="1">
      <alignment horizontal="right" vertical="center" wrapText="1"/>
    </xf>
    <xf numFmtId="0" fontId="9" fillId="0" borderId="47" xfId="1" applyFont="1" applyBorder="1" applyAlignment="1">
      <alignment horizontal="right" vertical="center" wrapText="1"/>
    </xf>
    <xf numFmtId="0" fontId="9" fillId="0" borderId="42" xfId="1" applyFont="1" applyBorder="1" applyAlignment="1">
      <alignment horizontal="right" vertical="center" wrapText="1"/>
    </xf>
    <xf numFmtId="164" fontId="9" fillId="0" borderId="43" xfId="1" applyNumberFormat="1" applyFont="1" applyBorder="1" applyAlignment="1">
      <alignment horizontal="right" vertical="center" wrapText="1"/>
    </xf>
    <xf numFmtId="164" fontId="9" fillId="0" borderId="47" xfId="1" applyNumberFormat="1" applyFont="1" applyBorder="1" applyAlignment="1">
      <alignment horizontal="right" vertical="center" wrapText="1"/>
    </xf>
    <xf numFmtId="2" fontId="20" fillId="0" borderId="43" xfId="1" applyNumberFormat="1" applyFont="1" applyBorder="1" applyAlignment="1">
      <alignment horizontal="right" vertical="center"/>
    </xf>
    <xf numFmtId="2" fontId="20" fillId="0" borderId="40" xfId="1" applyNumberFormat="1" applyFont="1" applyBorder="1" applyAlignment="1">
      <alignment horizontal="right" vertical="center"/>
    </xf>
    <xf numFmtId="2" fontId="20" fillId="0" borderId="55" xfId="1" applyNumberFormat="1" applyFont="1" applyBorder="1" applyAlignment="1">
      <alignment horizontal="right" vertical="center"/>
    </xf>
    <xf numFmtId="2" fontId="20" fillId="0" borderId="47" xfId="1" applyNumberFormat="1" applyFont="1" applyBorder="1" applyAlignment="1">
      <alignment horizontal="right" vertical="center"/>
    </xf>
    <xf numFmtId="1" fontId="20" fillId="0" borderId="45" xfId="1" applyNumberFormat="1" applyFont="1" applyBorder="1" applyAlignment="1">
      <alignment horizontal="right" vertical="center"/>
    </xf>
    <xf numFmtId="1" fontId="20" fillId="0" borderId="40" xfId="1" applyNumberFormat="1" applyFont="1" applyBorder="1" applyAlignment="1">
      <alignment horizontal="right" vertical="center"/>
    </xf>
    <xf numFmtId="1" fontId="20" fillId="0" borderId="55" xfId="1" applyNumberFormat="1" applyFont="1" applyBorder="1" applyAlignment="1">
      <alignment horizontal="right" vertical="center"/>
    </xf>
    <xf numFmtId="164" fontId="20" fillId="0" borderId="43" xfId="1" applyNumberFormat="1" applyFont="1" applyBorder="1" applyAlignment="1">
      <alignment horizontal="right" vertical="center"/>
    </xf>
    <xf numFmtId="164" fontId="20" fillId="0" borderId="42" xfId="1" applyNumberFormat="1" applyFont="1" applyBorder="1" applyAlignment="1">
      <alignment horizontal="right" vertical="center"/>
    </xf>
    <xf numFmtId="0" fontId="1" fillId="0" borderId="43" xfId="1" applyBorder="1" applyAlignment="1">
      <alignment horizontal="right" vertical="center"/>
    </xf>
    <xf numFmtId="0" fontId="1" fillId="0" borderId="46" xfId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0" fontId="1" fillId="0" borderId="47" xfId="1" applyBorder="1" applyAlignment="1">
      <alignment horizontal="right" vertical="center"/>
    </xf>
    <xf numFmtId="2" fontId="20" fillId="0" borderId="45" xfId="1" applyNumberFormat="1" applyFont="1" applyBorder="1" applyAlignment="1">
      <alignment horizontal="right" vertical="center"/>
    </xf>
    <xf numFmtId="2" fontId="20" fillId="0" borderId="47" xfId="1" applyNumberFormat="1" applyFont="1" applyBorder="1" applyAlignment="1">
      <alignment horizontal="right" vertical="center" wrapText="1"/>
    </xf>
    <xf numFmtId="1" fontId="20" fillId="0" borderId="48" xfId="1" applyNumberFormat="1" applyFont="1" applyBorder="1" applyAlignment="1">
      <alignment horizontal="right" vertical="center"/>
    </xf>
    <xf numFmtId="1" fontId="20" fillId="0" borderId="47" xfId="1" applyNumberFormat="1" applyFont="1" applyBorder="1" applyAlignment="1">
      <alignment horizontal="right" vertical="center"/>
    </xf>
    <xf numFmtId="0" fontId="21" fillId="0" borderId="42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20" fillId="0" borderId="45" xfId="1" applyFont="1" applyBorder="1" applyAlignment="1">
      <alignment horizontal="left" vertical="center"/>
    </xf>
    <xf numFmtId="0" fontId="20" fillId="0" borderId="55" xfId="1" applyFont="1" applyBorder="1" applyAlignment="1">
      <alignment horizontal="left" vertical="center"/>
    </xf>
    <xf numFmtId="1" fontId="20" fillId="0" borderId="43" xfId="1" applyNumberFormat="1" applyFont="1" applyBorder="1" applyAlignment="1">
      <alignment horizontal="right" vertical="center"/>
    </xf>
    <xf numFmtId="1" fontId="20" fillId="0" borderId="46" xfId="1" applyNumberFormat="1" applyFont="1" applyBorder="1" applyAlignment="1">
      <alignment horizontal="right" vertical="center"/>
    </xf>
    <xf numFmtId="1" fontId="20" fillId="0" borderId="42" xfId="1" applyNumberFormat="1" applyFont="1" applyBorder="1" applyAlignment="1">
      <alignment horizontal="right" vertical="center"/>
    </xf>
    <xf numFmtId="164" fontId="20" fillId="0" borderId="47" xfId="1" applyNumberFormat="1" applyFont="1" applyBorder="1" applyAlignment="1">
      <alignment horizontal="right" vertical="center"/>
    </xf>
    <xf numFmtId="2" fontId="20" fillId="0" borderId="46" xfId="1" applyNumberFormat="1" applyFont="1" applyBorder="1" applyAlignment="1">
      <alignment horizontal="right" vertical="center"/>
    </xf>
    <xf numFmtId="164" fontId="22" fillId="0" borderId="43" xfId="1" applyNumberFormat="1" applyFont="1" applyBorder="1" applyAlignment="1">
      <alignment horizontal="right" vertical="center"/>
    </xf>
    <xf numFmtId="2" fontId="22" fillId="0" borderId="46" xfId="1" applyNumberFormat="1" applyFont="1" applyBorder="1" applyAlignment="1">
      <alignment horizontal="right" vertical="center"/>
    </xf>
    <xf numFmtId="1" fontId="22" fillId="0" borderId="43" xfId="1" applyNumberFormat="1" applyFont="1" applyBorder="1" applyAlignment="1">
      <alignment horizontal="right" vertical="center"/>
    </xf>
    <xf numFmtId="1" fontId="22" fillId="0" borderId="40" xfId="1" applyNumberFormat="1" applyFont="1" applyBorder="1" applyAlignment="1">
      <alignment horizontal="right" vertical="center"/>
    </xf>
    <xf numFmtId="1" fontId="22" fillId="0" borderId="47" xfId="1" applyNumberFormat="1" applyFont="1" applyBorder="1" applyAlignment="1">
      <alignment horizontal="right" vertical="center"/>
    </xf>
    <xf numFmtId="0" fontId="9" fillId="0" borderId="42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14" fillId="0" borderId="45" xfId="3" applyFont="1" applyBorder="1" applyAlignment="1">
      <alignment horizontal="left" vertical="center"/>
    </xf>
    <xf numFmtId="0" fontId="14" fillId="0" borderId="55" xfId="3" applyFont="1" applyBorder="1" applyAlignment="1">
      <alignment horizontal="left" vertical="center"/>
    </xf>
    <xf numFmtId="1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9" fillId="0" borderId="21" xfId="3" applyNumberFormat="1" applyFont="1" applyBorder="1" applyAlignment="1">
      <alignment horizontal="right" vertical="center" wrapText="1"/>
    </xf>
    <xf numFmtId="2" fontId="9" fillId="0" borderId="41" xfId="3" applyNumberFormat="1" applyFont="1" applyBorder="1" applyAlignment="1">
      <alignment horizontal="right" vertical="center"/>
    </xf>
    <xf numFmtId="2" fontId="9" fillId="0" borderId="25" xfId="3" applyNumberFormat="1" applyFont="1" applyBorder="1" applyAlignment="1">
      <alignment horizontal="right" vertical="center"/>
    </xf>
    <xf numFmtId="2" fontId="9" fillId="0" borderId="47" xfId="3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center" vertical="center"/>
    </xf>
    <xf numFmtId="1" fontId="9" fillId="0" borderId="43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47" xfId="1" applyNumberFormat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3" fillId="0" borderId="45" xfId="3" applyFont="1" applyBorder="1" applyAlignment="1">
      <alignment horizontal="left" vertical="center"/>
    </xf>
    <xf numFmtId="0" fontId="23" fillId="0" borderId="55" xfId="3" applyFont="1" applyBorder="1" applyAlignment="1">
      <alignment horizontal="left" vertical="center"/>
    </xf>
    <xf numFmtId="164" fontId="24" fillId="0" borderId="42" xfId="3" applyNumberFormat="1" applyFont="1" applyBorder="1" applyAlignment="1">
      <alignment horizontal="right" vertical="center"/>
    </xf>
    <xf numFmtId="2" fontId="25" fillId="0" borderId="43" xfId="3" applyNumberFormat="1" applyFont="1" applyBorder="1" applyAlignment="1">
      <alignment horizontal="right" vertical="center"/>
    </xf>
    <xf numFmtId="2" fontId="25" fillId="0" borderId="46" xfId="3" applyNumberFormat="1" applyFont="1" applyBorder="1" applyAlignment="1">
      <alignment horizontal="right" vertical="center"/>
    </xf>
    <xf numFmtId="2" fontId="24" fillId="0" borderId="47" xfId="3" applyNumberFormat="1" applyFont="1" applyBorder="1" applyAlignment="1">
      <alignment horizontal="right" vertical="center"/>
    </xf>
    <xf numFmtId="1" fontId="24" fillId="0" borderId="43" xfId="1" applyNumberFormat="1" applyFont="1" applyBorder="1" applyAlignment="1">
      <alignment horizontal="right" vertical="center"/>
    </xf>
    <xf numFmtId="1" fontId="24" fillId="0" borderId="46" xfId="1" applyNumberFormat="1" applyFont="1" applyBorder="1" applyAlignment="1">
      <alignment horizontal="right" vertical="center"/>
    </xf>
    <xf numFmtId="1" fontId="24" fillId="0" borderId="47" xfId="1" applyNumberFormat="1" applyFont="1" applyBorder="1" applyAlignment="1">
      <alignment horizontal="right" vertical="center"/>
    </xf>
    <xf numFmtId="0" fontId="26" fillId="0" borderId="0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1" fontId="9" fillId="0" borderId="5" xfId="1" applyNumberFormat="1" applyFont="1" applyBorder="1" applyAlignment="1">
      <alignment horizontal="right" vertical="center"/>
    </xf>
    <xf numFmtId="2" fontId="1" fillId="0" borderId="0" xfId="1" applyNumberFormat="1" applyAlignment="1">
      <alignment horizontal="center" vertical="center"/>
    </xf>
    <xf numFmtId="1" fontId="9" fillId="0" borderId="42" xfId="1" applyNumberFormat="1" applyFont="1" applyBorder="1" applyAlignment="1">
      <alignment horizontal="right" vertical="center"/>
    </xf>
    <xf numFmtId="2" fontId="1" fillId="0" borderId="0" xfId="1" applyNumberFormat="1" applyBorder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vi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&#233;vri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s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vril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i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4.1"/>
      <sheetName val="01.2014.2"/>
      <sheetName val="01.2014.3"/>
      <sheetName val="01.2014.4"/>
      <sheetName val="01.2014.5"/>
      <sheetName val="01.2014.1 Rap."/>
      <sheetName val="01.2014.2 Rap."/>
      <sheetName val="01.2014.3 Rap."/>
      <sheetName val="01.2014.4 Rap."/>
      <sheetName val="01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16944</v>
          </cell>
        </row>
        <row r="34">
          <cell r="F34">
            <v>23340</v>
          </cell>
          <cell r="L34">
            <v>561760</v>
          </cell>
          <cell r="M34">
            <v>20645</v>
          </cell>
          <cell r="O34">
            <v>49541</v>
          </cell>
        </row>
        <row r="36">
          <cell r="I36">
            <v>3217.7760000000003</v>
          </cell>
        </row>
        <row r="37">
          <cell r="I37">
            <v>103.79922580645162</v>
          </cell>
        </row>
      </sheetData>
      <sheetData sheetId="6">
        <row r="3">
          <cell r="C3">
            <v>2.2999999999999998</v>
          </cell>
        </row>
        <row r="35">
          <cell r="C35">
            <v>1468.4273299999998</v>
          </cell>
          <cell r="D35">
            <v>965.09308999999996</v>
          </cell>
          <cell r="G35">
            <v>189.82817999999997</v>
          </cell>
        </row>
        <row r="36">
          <cell r="C36">
            <v>47.368623548387092</v>
          </cell>
          <cell r="D36">
            <v>31.132035161290322</v>
          </cell>
          <cell r="G36">
            <v>6.1234896774193537</v>
          </cell>
        </row>
        <row r="37">
          <cell r="C37">
            <v>21531.192521994137</v>
          </cell>
        </row>
      </sheetData>
      <sheetData sheetId="7">
        <row r="3">
          <cell r="C3">
            <v>250</v>
          </cell>
        </row>
        <row r="35">
          <cell r="C35">
            <v>118689.06800000001</v>
          </cell>
          <cell r="D35">
            <v>74166.719000000012</v>
          </cell>
          <cell r="G35">
            <v>12635.493</v>
          </cell>
        </row>
        <row r="36">
          <cell r="C36">
            <v>3828.6796129032264</v>
          </cell>
          <cell r="D36">
            <v>2392.4748064516134</v>
          </cell>
          <cell r="G36">
            <v>407.59654838709679</v>
          </cell>
        </row>
        <row r="37">
          <cell r="C37">
            <v>29451.381637717124</v>
          </cell>
        </row>
      </sheetData>
      <sheetData sheetId="8"/>
      <sheetData sheetId="9"/>
      <sheetData sheetId="10">
        <row r="5">
          <cell r="F5">
            <v>582405</v>
          </cell>
          <cell r="G5">
            <v>23340</v>
          </cell>
          <cell r="H5">
            <v>3217.7760000000003</v>
          </cell>
          <cell r="L5">
            <v>118689.06800000001</v>
          </cell>
          <cell r="N5">
            <v>12635.493</v>
          </cell>
          <cell r="V5">
            <v>1468.4273299999998</v>
          </cell>
          <cell r="X5">
            <v>189.82817999999997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4.1"/>
      <sheetName val="02.2014.2"/>
      <sheetName val="02.2014.3"/>
      <sheetName val="02.2014.4"/>
      <sheetName val="02.2014.5"/>
      <sheetName val="02.2014.1 Rap."/>
      <sheetName val="02.2014.2 Rap."/>
      <sheetName val="02.2014.3 Rap."/>
      <sheetName val="02.2014.4 Rap."/>
      <sheetName val="02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16466</v>
          </cell>
        </row>
        <row r="34">
          <cell r="F34">
            <v>25620</v>
          </cell>
          <cell r="L34">
            <v>541114</v>
          </cell>
          <cell r="M34">
            <v>24363</v>
          </cell>
          <cell r="O34">
            <v>63010</v>
          </cell>
        </row>
        <row r="36">
          <cell r="I36">
            <v>3154.7200000000003</v>
          </cell>
        </row>
        <row r="37">
          <cell r="I37">
            <v>112.66857142857144</v>
          </cell>
        </row>
      </sheetData>
      <sheetData sheetId="6">
        <row r="3">
          <cell r="C3">
            <v>4</v>
          </cell>
        </row>
        <row r="35">
          <cell r="C35">
            <v>1385.1018700000002</v>
          </cell>
          <cell r="D35">
            <v>877.00479000000018</v>
          </cell>
          <cell r="G35">
            <v>203.73484000000002</v>
          </cell>
        </row>
        <row r="36">
          <cell r="C36">
            <v>49.467923928571437</v>
          </cell>
          <cell r="D36">
            <v>31.321599642857148</v>
          </cell>
          <cell r="G36">
            <v>7.2762442857142862</v>
          </cell>
        </row>
        <row r="37">
          <cell r="C37">
            <v>22485.419967532471</v>
          </cell>
        </row>
      </sheetData>
      <sheetData sheetId="7">
        <row r="3">
          <cell r="C3">
            <v>250</v>
          </cell>
        </row>
        <row r="35">
          <cell r="C35">
            <v>111593.10200000001</v>
          </cell>
          <cell r="D35">
            <v>67273.248999999996</v>
          </cell>
          <cell r="G35">
            <v>11702.502999999999</v>
          </cell>
        </row>
        <row r="36">
          <cell r="C36">
            <v>3985.4679285714292</v>
          </cell>
          <cell r="D36">
            <v>2402.6160357142858</v>
          </cell>
          <cell r="G36">
            <v>417.94653571428569</v>
          </cell>
        </row>
        <row r="37">
          <cell r="C37">
            <v>30657.445604395612</v>
          </cell>
        </row>
      </sheetData>
      <sheetData sheetId="8"/>
      <sheetData sheetId="9"/>
      <sheetData sheetId="10">
        <row r="6">
          <cell r="F6">
            <v>565477</v>
          </cell>
          <cell r="G6">
            <v>25620</v>
          </cell>
          <cell r="H6">
            <v>3154.7200000000003</v>
          </cell>
          <cell r="L6">
            <v>111593.10200000001</v>
          </cell>
          <cell r="N6">
            <v>11702.502999999999</v>
          </cell>
          <cell r="V6">
            <v>1385.1018700000002</v>
          </cell>
          <cell r="X6">
            <v>203.73484000000002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4.1"/>
      <sheetName val="03.2014.2"/>
      <sheetName val="03.2014.3"/>
      <sheetName val="03.2014.4"/>
      <sheetName val="03.2014.5"/>
      <sheetName val="03.2014.1 Rap."/>
      <sheetName val="03.2014.2 Rap."/>
      <sheetName val="03.2014.3 Rap."/>
      <sheetName val="03.2014.4 Rap."/>
      <sheetName val="03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15478</v>
          </cell>
        </row>
        <row r="34">
          <cell r="F34">
            <v>0</v>
          </cell>
          <cell r="L34">
            <v>384289</v>
          </cell>
          <cell r="M34">
            <v>1101</v>
          </cell>
          <cell r="O34">
            <v>18180</v>
          </cell>
        </row>
        <row r="36">
          <cell r="I36">
            <v>2324.0904999999998</v>
          </cell>
        </row>
        <row r="37">
          <cell r="I37">
            <v>74.970661290322568</v>
          </cell>
        </row>
      </sheetData>
      <sheetData sheetId="6">
        <row r="3">
          <cell r="C3">
            <v>3</v>
          </cell>
        </row>
        <row r="35">
          <cell r="C35">
            <v>1569.3392099999999</v>
          </cell>
          <cell r="D35">
            <v>784.47687999999994</v>
          </cell>
          <cell r="G35">
            <v>206.75603000000001</v>
          </cell>
        </row>
        <row r="36">
          <cell r="C36">
            <v>50.623845483870966</v>
          </cell>
          <cell r="D36">
            <v>25.305705806451609</v>
          </cell>
          <cell r="G36">
            <v>6.6695493548387104</v>
          </cell>
        </row>
        <row r="37">
          <cell r="C37">
            <v>23010.838856304985</v>
          </cell>
        </row>
      </sheetData>
      <sheetData sheetId="7">
        <row r="3">
          <cell r="C3">
            <v>220</v>
          </cell>
        </row>
        <row r="35">
          <cell r="C35">
            <v>115083.57100000001</v>
          </cell>
          <cell r="D35">
            <v>58660.499000000011</v>
          </cell>
          <cell r="G35">
            <v>9919.9250000000029</v>
          </cell>
        </row>
        <row r="36">
          <cell r="C36">
            <v>3712.3732580645164</v>
          </cell>
          <cell r="D36">
            <v>1892.274161290323</v>
          </cell>
          <cell r="G36">
            <v>319.99758064516141</v>
          </cell>
        </row>
        <row r="37">
          <cell r="C37">
            <v>28556.717369727048</v>
          </cell>
        </row>
      </sheetData>
      <sheetData sheetId="8"/>
      <sheetData sheetId="9"/>
      <sheetData sheetId="10">
        <row r="7">
          <cell r="F7">
            <v>385390</v>
          </cell>
          <cell r="G7">
            <v>0</v>
          </cell>
          <cell r="H7">
            <v>2324.0904999999998</v>
          </cell>
          <cell r="L7">
            <v>115083.57100000001</v>
          </cell>
          <cell r="N7">
            <v>9919.9250000000029</v>
          </cell>
          <cell r="V7">
            <v>1569.3392099999999</v>
          </cell>
          <cell r="X7">
            <v>206.75603000000001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2014.1"/>
      <sheetName val="04.2014.2"/>
      <sheetName val="04.2014.3"/>
      <sheetName val="04.2014.4"/>
      <sheetName val="04.2014.5"/>
      <sheetName val="04.2014.1 Rap."/>
      <sheetName val="04.2014.2 Rap."/>
      <sheetName val="04.2014.3 Rap."/>
      <sheetName val="04.2014.4 Rap."/>
      <sheetName val="04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9582</v>
          </cell>
        </row>
        <row r="34">
          <cell r="F34">
            <v>0</v>
          </cell>
          <cell r="L34">
            <v>314955</v>
          </cell>
          <cell r="M34">
            <v>1025</v>
          </cell>
          <cell r="O34">
            <v>14496</v>
          </cell>
        </row>
        <row r="36">
          <cell r="I36">
            <v>1787.846</v>
          </cell>
        </row>
        <row r="37">
          <cell r="I37">
            <v>59.594866666666668</v>
          </cell>
        </row>
      </sheetData>
      <sheetData sheetId="6">
        <row r="3">
          <cell r="C3">
            <v>5.31</v>
          </cell>
        </row>
        <row r="35">
          <cell r="C35">
            <v>1483.59085</v>
          </cell>
          <cell r="D35">
            <v>615.13015999999993</v>
          </cell>
          <cell r="G35">
            <v>188.79465999999999</v>
          </cell>
        </row>
        <row r="36">
          <cell r="C36">
            <v>49.453028333333336</v>
          </cell>
          <cell r="D36">
            <v>20.504338666666666</v>
          </cell>
          <cell r="G36">
            <v>6.293155333333333</v>
          </cell>
        </row>
        <row r="37">
          <cell r="C37">
            <v>22478.649242424239</v>
          </cell>
        </row>
      </sheetData>
      <sheetData sheetId="7">
        <row r="3">
          <cell r="C3">
            <v>397</v>
          </cell>
        </row>
        <row r="35">
          <cell r="C35">
            <v>111659.63800000002</v>
          </cell>
          <cell r="D35">
            <v>49097.616999999998</v>
          </cell>
          <cell r="G35">
            <v>8071.7729999999992</v>
          </cell>
        </row>
        <row r="36">
          <cell r="C36">
            <v>3721.9879333333342</v>
          </cell>
          <cell r="D36">
            <v>1636.5872333333332</v>
          </cell>
          <cell r="G36">
            <v>269.0591</v>
          </cell>
        </row>
        <row r="37">
          <cell r="C37">
            <v>28630.676410256412</v>
          </cell>
        </row>
      </sheetData>
      <sheetData sheetId="8"/>
      <sheetData sheetId="9"/>
      <sheetData sheetId="10">
        <row r="8">
          <cell r="F8">
            <v>315980</v>
          </cell>
          <cell r="G8">
            <v>0</v>
          </cell>
          <cell r="H8">
            <v>1787.846</v>
          </cell>
          <cell r="L8">
            <v>111659.63800000002</v>
          </cell>
          <cell r="N8">
            <v>8071.7729999999992</v>
          </cell>
          <cell r="V8">
            <v>1483.59085</v>
          </cell>
          <cell r="X8">
            <v>188.79465999999999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4.1"/>
      <sheetName val="05.2014.2"/>
      <sheetName val="05.2014.3"/>
      <sheetName val="05.2014.4"/>
      <sheetName val="05.2014.5"/>
      <sheetName val="05.2014.1 Rap."/>
      <sheetName val="05.2014.2 Rap."/>
      <sheetName val="05.2014.3 Rap."/>
      <sheetName val="05.2014.4 Rap."/>
      <sheetName val="05.2014.5 Rap."/>
      <sheetName val="Récap. "/>
      <sheetName val="Rapport "/>
      <sheetName val="Site "/>
      <sheetName val="Rapport 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16706</v>
          </cell>
          <cell r="D3">
            <v>25</v>
          </cell>
          <cell r="E3">
            <v>52</v>
          </cell>
          <cell r="I3">
            <v>7</v>
          </cell>
        </row>
        <row r="4">
          <cell r="C4">
            <v>14476</v>
          </cell>
          <cell r="D4">
            <v>3793</v>
          </cell>
          <cell r="E4">
            <v>159</v>
          </cell>
          <cell r="I4">
            <v>7</v>
          </cell>
        </row>
        <row r="5">
          <cell r="C5">
            <v>9718</v>
          </cell>
          <cell r="I5">
            <v>6</v>
          </cell>
        </row>
        <row r="6">
          <cell r="C6">
            <v>9360</v>
          </cell>
          <cell r="I6">
            <v>5</v>
          </cell>
        </row>
        <row r="7">
          <cell r="C7">
            <v>9573</v>
          </cell>
          <cell r="I7">
            <v>5</v>
          </cell>
        </row>
        <row r="8">
          <cell r="C8">
            <v>9746</v>
          </cell>
          <cell r="I8">
            <v>7</v>
          </cell>
        </row>
        <row r="9">
          <cell r="C9">
            <v>12685</v>
          </cell>
          <cell r="D9">
            <v>2573</v>
          </cell>
          <cell r="E9">
            <v>93</v>
          </cell>
          <cell r="I9">
            <v>8</v>
          </cell>
        </row>
        <row r="10">
          <cell r="C10">
            <v>9103</v>
          </cell>
          <cell r="I10">
            <v>8</v>
          </cell>
        </row>
        <row r="11">
          <cell r="C11">
            <v>8796</v>
          </cell>
          <cell r="I11">
            <v>7</v>
          </cell>
        </row>
        <row r="12">
          <cell r="C12">
            <v>10427</v>
          </cell>
          <cell r="I12">
            <v>8</v>
          </cell>
        </row>
        <row r="13">
          <cell r="C13">
            <v>17829</v>
          </cell>
          <cell r="D13">
            <v>7862</v>
          </cell>
          <cell r="E13">
            <v>802</v>
          </cell>
          <cell r="I13">
            <v>13</v>
          </cell>
        </row>
        <row r="14">
          <cell r="C14">
            <v>9799</v>
          </cell>
          <cell r="I14">
            <v>7</v>
          </cell>
        </row>
        <row r="15">
          <cell r="C15">
            <v>11783</v>
          </cell>
          <cell r="I15">
            <v>7.5</v>
          </cell>
        </row>
        <row r="16">
          <cell r="C16">
            <v>10142</v>
          </cell>
          <cell r="I16">
            <v>7.5</v>
          </cell>
        </row>
        <row r="17">
          <cell r="C17">
            <v>9012</v>
          </cell>
          <cell r="I17">
            <v>6</v>
          </cell>
        </row>
        <row r="18">
          <cell r="C18">
            <v>8891</v>
          </cell>
          <cell r="D18">
            <v>536</v>
          </cell>
          <cell r="I18">
            <v>7</v>
          </cell>
        </row>
        <row r="19">
          <cell r="C19">
            <v>8763</v>
          </cell>
          <cell r="D19">
            <v>213</v>
          </cell>
          <cell r="I19">
            <v>7</v>
          </cell>
        </row>
        <row r="20">
          <cell r="C20">
            <v>8693</v>
          </cell>
          <cell r="I20">
            <v>7</v>
          </cell>
        </row>
        <row r="21">
          <cell r="C21">
            <v>8921</v>
          </cell>
          <cell r="I21">
            <v>7.5</v>
          </cell>
        </row>
        <row r="22">
          <cell r="C22">
            <v>8662</v>
          </cell>
          <cell r="I22">
            <v>7.5</v>
          </cell>
        </row>
        <row r="23">
          <cell r="C23">
            <v>8385</v>
          </cell>
          <cell r="I23">
            <v>8</v>
          </cell>
        </row>
        <row r="24">
          <cell r="C24">
            <v>20809</v>
          </cell>
          <cell r="D24">
            <v>8595</v>
          </cell>
          <cell r="E24">
            <v>7152</v>
          </cell>
          <cell r="F24">
            <v>13590</v>
          </cell>
          <cell r="I24">
            <v>17</v>
          </cell>
        </row>
        <row r="25">
          <cell r="C25">
            <v>20252</v>
          </cell>
          <cell r="D25">
            <v>9503</v>
          </cell>
          <cell r="E25">
            <v>3009</v>
          </cell>
          <cell r="F25">
            <v>1260</v>
          </cell>
          <cell r="I25">
            <v>10</v>
          </cell>
        </row>
        <row r="26">
          <cell r="C26">
            <v>10154</v>
          </cell>
          <cell r="I26">
            <v>7</v>
          </cell>
        </row>
        <row r="27">
          <cell r="C27">
            <v>14605</v>
          </cell>
          <cell r="D27">
            <v>4231</v>
          </cell>
          <cell r="E27">
            <v>1625</v>
          </cell>
          <cell r="F27">
            <v>2280</v>
          </cell>
          <cell r="I27">
            <v>10.5</v>
          </cell>
        </row>
        <row r="28">
          <cell r="C28">
            <v>11572</v>
          </cell>
          <cell r="I28">
            <v>5.5</v>
          </cell>
        </row>
        <row r="29">
          <cell r="C29">
            <v>11402</v>
          </cell>
          <cell r="I29">
            <v>6.5</v>
          </cell>
        </row>
        <row r="30">
          <cell r="C30">
            <v>9240</v>
          </cell>
          <cell r="I30">
            <v>6</v>
          </cell>
        </row>
        <row r="31">
          <cell r="C31">
            <v>10039</v>
          </cell>
          <cell r="I31">
            <v>6.5</v>
          </cell>
        </row>
        <row r="32">
          <cell r="C32">
            <v>9268</v>
          </cell>
          <cell r="D32">
            <v>228</v>
          </cell>
          <cell r="I32">
            <v>7</v>
          </cell>
        </row>
        <row r="33">
          <cell r="C33">
            <v>8378</v>
          </cell>
          <cell r="D33">
            <v>628</v>
          </cell>
          <cell r="I33">
            <v>6.5</v>
          </cell>
        </row>
        <row r="34">
          <cell r="F34">
            <v>17130</v>
          </cell>
          <cell r="L34">
            <v>347189</v>
          </cell>
          <cell r="M34">
            <v>12892</v>
          </cell>
          <cell r="O34">
            <v>38187</v>
          </cell>
        </row>
        <row r="36">
          <cell r="I36">
            <v>3000.8944999999999</v>
          </cell>
        </row>
        <row r="37">
          <cell r="I37">
            <v>96.803048387096766</v>
          </cell>
        </row>
      </sheetData>
      <sheetData sheetId="6">
        <row r="3">
          <cell r="C3">
            <v>2.72</v>
          </cell>
          <cell r="D3">
            <v>1.68</v>
          </cell>
          <cell r="G3">
            <v>0.51</v>
          </cell>
        </row>
        <row r="4">
          <cell r="C4">
            <v>3</v>
          </cell>
          <cell r="D4">
            <v>1.7</v>
          </cell>
          <cell r="G4">
            <v>0.45</v>
          </cell>
        </row>
        <row r="5">
          <cell r="C5">
            <v>4.4000000000000004</v>
          </cell>
          <cell r="D5">
            <v>1.7</v>
          </cell>
          <cell r="G5">
            <v>0.5</v>
          </cell>
        </row>
        <row r="6">
          <cell r="C6">
            <v>4.6500000000000004</v>
          </cell>
          <cell r="D6">
            <v>1.74</v>
          </cell>
          <cell r="G6">
            <v>0.52</v>
          </cell>
        </row>
        <row r="7">
          <cell r="C7">
            <v>5</v>
          </cell>
          <cell r="D7">
            <v>1.8</v>
          </cell>
          <cell r="G7">
            <v>0.6</v>
          </cell>
        </row>
        <row r="8">
          <cell r="C8">
            <v>5.49</v>
          </cell>
          <cell r="D8">
            <v>1.94</v>
          </cell>
          <cell r="G8">
            <v>0.67</v>
          </cell>
        </row>
        <row r="9">
          <cell r="C9">
            <v>4.3</v>
          </cell>
          <cell r="D9">
            <v>1.7</v>
          </cell>
          <cell r="G9">
            <v>0.45</v>
          </cell>
        </row>
        <row r="10">
          <cell r="C10">
            <v>4.5</v>
          </cell>
          <cell r="D10">
            <v>1.89</v>
          </cell>
          <cell r="G10">
            <v>0.56000000000000005</v>
          </cell>
        </row>
        <row r="11">
          <cell r="C11">
            <v>4.8</v>
          </cell>
          <cell r="D11">
            <v>1.9</v>
          </cell>
          <cell r="G11">
            <v>0.55000000000000004</v>
          </cell>
        </row>
        <row r="12">
          <cell r="C12">
            <v>4.2</v>
          </cell>
          <cell r="D12">
            <v>1.8</v>
          </cell>
          <cell r="G12">
            <v>0.5</v>
          </cell>
        </row>
        <row r="13">
          <cell r="C13">
            <v>3.44</v>
          </cell>
          <cell r="D13">
            <v>1.83</v>
          </cell>
          <cell r="G13">
            <v>0.46</v>
          </cell>
        </row>
        <row r="14">
          <cell r="C14">
            <v>4.2</v>
          </cell>
          <cell r="D14">
            <v>1.9</v>
          </cell>
          <cell r="G14">
            <v>0.6</v>
          </cell>
        </row>
        <row r="15">
          <cell r="C15">
            <v>3.93</v>
          </cell>
          <cell r="D15">
            <v>2.2200000000000002</v>
          </cell>
          <cell r="G15">
            <v>0.73</v>
          </cell>
        </row>
        <row r="16">
          <cell r="C16">
            <v>4.2</v>
          </cell>
          <cell r="D16">
            <v>1.9</v>
          </cell>
          <cell r="G16">
            <v>0.7</v>
          </cell>
        </row>
        <row r="17">
          <cell r="C17">
            <v>6.8</v>
          </cell>
          <cell r="D17">
            <v>1.82</v>
          </cell>
          <cell r="G17">
            <v>0.52</v>
          </cell>
        </row>
        <row r="18">
          <cell r="C18">
            <v>6.4</v>
          </cell>
          <cell r="D18">
            <v>1.9</v>
          </cell>
          <cell r="G18">
            <v>0.6</v>
          </cell>
        </row>
        <row r="19">
          <cell r="C19">
            <v>6.2</v>
          </cell>
          <cell r="D19">
            <v>2</v>
          </cell>
          <cell r="G19">
            <v>0.7</v>
          </cell>
        </row>
        <row r="20">
          <cell r="C20">
            <v>6.11</v>
          </cell>
          <cell r="D20">
            <v>2.09</v>
          </cell>
          <cell r="G20">
            <v>0.9</v>
          </cell>
        </row>
        <row r="21">
          <cell r="C21">
            <v>5.8</v>
          </cell>
          <cell r="D21">
            <v>2</v>
          </cell>
          <cell r="G21">
            <v>0.9</v>
          </cell>
        </row>
        <row r="22">
          <cell r="C22">
            <v>5.5</v>
          </cell>
          <cell r="D22">
            <v>2.02</v>
          </cell>
          <cell r="G22">
            <v>0.85</v>
          </cell>
        </row>
        <row r="23">
          <cell r="C23">
            <v>5.6</v>
          </cell>
          <cell r="D23">
            <v>2</v>
          </cell>
          <cell r="G23">
            <v>0.85</v>
          </cell>
        </row>
        <row r="24">
          <cell r="C24">
            <v>3.2</v>
          </cell>
          <cell r="D24">
            <v>1.56</v>
          </cell>
          <cell r="G24">
            <v>0.52</v>
          </cell>
        </row>
        <row r="25">
          <cell r="C25">
            <v>2.5</v>
          </cell>
          <cell r="D25">
            <v>1.3</v>
          </cell>
          <cell r="G25">
            <v>0.4</v>
          </cell>
        </row>
        <row r="26">
          <cell r="C26">
            <v>3.8</v>
          </cell>
          <cell r="D26">
            <v>1.7</v>
          </cell>
          <cell r="G26">
            <v>0.4</v>
          </cell>
        </row>
        <row r="27">
          <cell r="C27">
            <v>3.16</v>
          </cell>
          <cell r="D27">
            <v>1.67</v>
          </cell>
          <cell r="G27">
            <v>0.41</v>
          </cell>
        </row>
        <row r="28">
          <cell r="C28">
            <v>3.5</v>
          </cell>
          <cell r="D28">
            <v>1.75</v>
          </cell>
          <cell r="G28">
            <v>0.45</v>
          </cell>
        </row>
        <row r="29">
          <cell r="C29">
            <v>3.81</v>
          </cell>
          <cell r="D29">
            <v>1.76</v>
          </cell>
          <cell r="G29">
            <v>0.5</v>
          </cell>
        </row>
        <row r="30">
          <cell r="C30">
            <v>4</v>
          </cell>
          <cell r="D30">
            <v>1.8</v>
          </cell>
          <cell r="G30">
            <v>0.45</v>
          </cell>
        </row>
        <row r="31">
          <cell r="C31">
            <v>3.5</v>
          </cell>
          <cell r="D31">
            <v>1.6</v>
          </cell>
          <cell r="G31">
            <v>0.4</v>
          </cell>
        </row>
        <row r="32">
          <cell r="C32">
            <v>4.5</v>
          </cell>
          <cell r="D32">
            <v>1.7</v>
          </cell>
          <cell r="G32">
            <v>0.5</v>
          </cell>
        </row>
        <row r="33">
          <cell r="C33">
            <v>5.5</v>
          </cell>
          <cell r="D33">
            <v>1.8</v>
          </cell>
          <cell r="G33">
            <v>0.5</v>
          </cell>
        </row>
        <row r="35">
          <cell r="C35">
            <v>1506.5060800000001</v>
          </cell>
          <cell r="D35">
            <v>617.93337999999983</v>
          </cell>
          <cell r="G35">
            <v>197.14438999999996</v>
          </cell>
        </row>
        <row r="36">
          <cell r="C36">
            <v>48.596970322580646</v>
          </cell>
          <cell r="D36">
            <v>19.933334838709673</v>
          </cell>
          <cell r="G36">
            <v>6.3594964516129018</v>
          </cell>
        </row>
        <row r="37">
          <cell r="C37">
            <v>22089.531964809383</v>
          </cell>
        </row>
      </sheetData>
      <sheetData sheetId="7">
        <row r="3">
          <cell r="C3">
            <v>232</v>
          </cell>
          <cell r="D3">
            <v>131</v>
          </cell>
          <cell r="G3">
            <v>26</v>
          </cell>
        </row>
        <row r="4">
          <cell r="C4">
            <v>220</v>
          </cell>
          <cell r="D4">
            <v>130</v>
          </cell>
          <cell r="G4">
            <v>25</v>
          </cell>
        </row>
        <row r="5">
          <cell r="C5">
            <v>330</v>
          </cell>
          <cell r="D5">
            <v>140</v>
          </cell>
          <cell r="G5">
            <v>25</v>
          </cell>
        </row>
        <row r="6">
          <cell r="C6">
            <v>375</v>
          </cell>
          <cell r="D6">
            <v>149</v>
          </cell>
          <cell r="G6">
            <v>24</v>
          </cell>
        </row>
        <row r="7">
          <cell r="C7">
            <v>450</v>
          </cell>
          <cell r="D7">
            <v>160</v>
          </cell>
          <cell r="G7">
            <v>28</v>
          </cell>
        </row>
        <row r="8">
          <cell r="C8">
            <v>497</v>
          </cell>
          <cell r="D8">
            <v>164</v>
          </cell>
          <cell r="G8">
            <v>30</v>
          </cell>
        </row>
        <row r="9">
          <cell r="C9">
            <v>350</v>
          </cell>
          <cell r="D9">
            <v>150</v>
          </cell>
          <cell r="G9">
            <v>28</v>
          </cell>
        </row>
        <row r="10">
          <cell r="C10">
            <v>355</v>
          </cell>
          <cell r="D10">
            <v>161</v>
          </cell>
          <cell r="G10">
            <v>31</v>
          </cell>
        </row>
        <row r="11">
          <cell r="C11">
            <v>370</v>
          </cell>
          <cell r="D11">
            <v>170</v>
          </cell>
          <cell r="G11">
            <v>30</v>
          </cell>
        </row>
        <row r="12">
          <cell r="C12">
            <v>350</v>
          </cell>
          <cell r="D12">
            <v>160</v>
          </cell>
          <cell r="G12">
            <v>30</v>
          </cell>
        </row>
        <row r="13">
          <cell r="C13">
            <v>291</v>
          </cell>
          <cell r="D13">
            <v>143</v>
          </cell>
          <cell r="G13">
            <v>30</v>
          </cell>
        </row>
        <row r="14">
          <cell r="C14">
            <v>320</v>
          </cell>
          <cell r="D14">
            <v>160</v>
          </cell>
          <cell r="G14">
            <v>32</v>
          </cell>
        </row>
        <row r="15">
          <cell r="C15">
            <v>344</v>
          </cell>
          <cell r="D15">
            <v>180</v>
          </cell>
          <cell r="G15">
            <v>33</v>
          </cell>
        </row>
        <row r="16">
          <cell r="C16">
            <v>400</v>
          </cell>
          <cell r="D16">
            <v>190</v>
          </cell>
          <cell r="G16">
            <v>32</v>
          </cell>
        </row>
        <row r="17">
          <cell r="C17">
            <v>520</v>
          </cell>
          <cell r="D17">
            <v>165</v>
          </cell>
          <cell r="G17">
            <v>32</v>
          </cell>
        </row>
        <row r="18">
          <cell r="C18">
            <v>500</v>
          </cell>
          <cell r="D18">
            <v>170</v>
          </cell>
          <cell r="G18">
            <v>32</v>
          </cell>
        </row>
        <row r="19">
          <cell r="C19">
            <v>490</v>
          </cell>
          <cell r="D19">
            <v>180</v>
          </cell>
          <cell r="G19">
            <v>33</v>
          </cell>
        </row>
        <row r="20">
          <cell r="C20">
            <v>479</v>
          </cell>
          <cell r="D20">
            <v>176</v>
          </cell>
          <cell r="G20">
            <v>35</v>
          </cell>
        </row>
        <row r="21">
          <cell r="C21">
            <v>450</v>
          </cell>
          <cell r="D21">
            <v>170</v>
          </cell>
          <cell r="G21">
            <v>32</v>
          </cell>
        </row>
        <row r="22">
          <cell r="C22">
            <v>427</v>
          </cell>
          <cell r="D22">
            <v>169</v>
          </cell>
          <cell r="G22">
            <v>30</v>
          </cell>
        </row>
        <row r="23">
          <cell r="C23">
            <v>450</v>
          </cell>
          <cell r="D23">
            <v>180</v>
          </cell>
          <cell r="G23">
            <v>32</v>
          </cell>
        </row>
        <row r="24">
          <cell r="C24">
            <v>272</v>
          </cell>
          <cell r="D24">
            <v>116</v>
          </cell>
          <cell r="G24">
            <v>26</v>
          </cell>
        </row>
        <row r="25">
          <cell r="C25">
            <v>300</v>
          </cell>
          <cell r="D25">
            <v>110</v>
          </cell>
          <cell r="G25">
            <v>25</v>
          </cell>
        </row>
        <row r="26">
          <cell r="C26">
            <v>350</v>
          </cell>
          <cell r="D26">
            <v>120</v>
          </cell>
          <cell r="G26">
            <v>25</v>
          </cell>
        </row>
        <row r="27">
          <cell r="C27">
            <v>286</v>
          </cell>
          <cell r="D27">
            <v>128</v>
          </cell>
          <cell r="G27">
            <v>27</v>
          </cell>
        </row>
        <row r="28">
          <cell r="C28">
            <v>300</v>
          </cell>
          <cell r="D28">
            <v>135</v>
          </cell>
          <cell r="G28">
            <v>28</v>
          </cell>
        </row>
        <row r="29">
          <cell r="C29">
            <v>300</v>
          </cell>
          <cell r="D29">
            <v>139</v>
          </cell>
          <cell r="G29">
            <v>31</v>
          </cell>
        </row>
        <row r="30">
          <cell r="C30">
            <v>350</v>
          </cell>
          <cell r="D30">
            <v>150</v>
          </cell>
          <cell r="G30">
            <v>30</v>
          </cell>
        </row>
        <row r="31">
          <cell r="C31">
            <v>350</v>
          </cell>
          <cell r="D31">
            <v>150</v>
          </cell>
          <cell r="G31">
            <v>25</v>
          </cell>
        </row>
        <row r="32">
          <cell r="C32">
            <v>400</v>
          </cell>
          <cell r="D32">
            <v>170</v>
          </cell>
          <cell r="G32">
            <v>28</v>
          </cell>
        </row>
        <row r="33">
          <cell r="C33">
            <v>430</v>
          </cell>
          <cell r="D33">
            <v>190</v>
          </cell>
          <cell r="G33">
            <v>30</v>
          </cell>
        </row>
        <row r="35">
          <cell r="C35">
            <v>127056.28899999998</v>
          </cell>
          <cell r="D35">
            <v>52184.148000000001</v>
          </cell>
          <cell r="G35">
            <v>10329.195</v>
          </cell>
        </row>
        <row r="36">
          <cell r="C36">
            <v>4098.5899677419347</v>
          </cell>
          <cell r="D36">
            <v>1683.3596129032258</v>
          </cell>
          <cell r="G36">
            <v>333.19983870967741</v>
          </cell>
        </row>
        <row r="37">
          <cell r="C37">
            <v>31527.615136476426</v>
          </cell>
        </row>
      </sheetData>
      <sheetData sheetId="8"/>
      <sheetData sheetId="9"/>
      <sheetData sheetId="10">
        <row r="9">
          <cell r="F9">
            <v>360081</v>
          </cell>
          <cell r="G9">
            <v>17130</v>
          </cell>
          <cell r="H9">
            <v>3000.8944999999999</v>
          </cell>
          <cell r="L9">
            <v>127056.28899999998</v>
          </cell>
          <cell r="N9">
            <v>10329.195</v>
          </cell>
          <cell r="V9">
            <v>1506.5060800000001</v>
          </cell>
          <cell r="X9">
            <v>197.14438999999996</v>
          </cell>
        </row>
        <row r="18">
          <cell r="J18">
            <v>6.225275348364991</v>
          </cell>
          <cell r="R18">
            <v>281.196173555602</v>
          </cell>
          <cell r="S18">
            <v>24.472243160475024</v>
          </cell>
          <cell r="AB18">
            <v>3.5843679479465238</v>
          </cell>
          <cell r="AC18">
            <v>0.47354029912824647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20"/>
  <sheetViews>
    <sheetView topLeftCell="O1" zoomScaleNormal="100" workbookViewId="0">
      <selection activeCell="AE22" sqref="AE22"/>
    </sheetView>
  </sheetViews>
  <sheetFormatPr baseColWidth="10" defaultRowHeight="12.75"/>
  <cols>
    <col min="1" max="1" width="18.28515625" style="2" customWidth="1"/>
    <col min="2" max="2" width="15.7109375" style="2" customWidth="1"/>
    <col min="3" max="4" width="13.7109375" style="2" customWidth="1"/>
    <col min="5" max="5" width="13.42578125" style="2" customWidth="1"/>
    <col min="6" max="6" width="12.85546875" style="2" customWidth="1"/>
    <col min="7" max="7" width="13.5703125" style="2" customWidth="1"/>
    <col min="8" max="9" width="13.5703125" style="3" customWidth="1"/>
    <col min="10" max="10" width="13.5703125" style="2" customWidth="1"/>
    <col min="11" max="11" width="18.28515625" style="2" customWidth="1"/>
    <col min="12" max="13" width="13.7109375" style="2" customWidth="1"/>
    <col min="14" max="19" width="13.7109375" style="4" customWidth="1"/>
    <col min="20" max="20" width="14" style="5" customWidth="1"/>
    <col min="21" max="21" width="18.28515625" style="2" customWidth="1"/>
    <col min="22" max="30" width="13.7109375" style="2" customWidth="1"/>
    <col min="31" max="256" width="11.42578125" style="2"/>
    <col min="257" max="257" width="18.28515625" style="2" customWidth="1"/>
    <col min="258" max="258" width="15.7109375" style="2" customWidth="1"/>
    <col min="259" max="260" width="13.7109375" style="2" customWidth="1"/>
    <col min="261" max="261" width="13.42578125" style="2" customWidth="1"/>
    <col min="262" max="262" width="12.85546875" style="2" customWidth="1"/>
    <col min="263" max="266" width="13.5703125" style="2" customWidth="1"/>
    <col min="267" max="267" width="18.28515625" style="2" customWidth="1"/>
    <col min="268" max="275" width="13.7109375" style="2" customWidth="1"/>
    <col min="276" max="276" width="14" style="2" customWidth="1"/>
    <col min="277" max="277" width="18.28515625" style="2" customWidth="1"/>
    <col min="278" max="280" width="13.85546875" style="2" customWidth="1"/>
    <col min="281" max="286" width="13.7109375" style="2" customWidth="1"/>
    <col min="287" max="512" width="11.42578125" style="2"/>
    <col min="513" max="513" width="18.28515625" style="2" customWidth="1"/>
    <col min="514" max="514" width="15.7109375" style="2" customWidth="1"/>
    <col min="515" max="516" width="13.7109375" style="2" customWidth="1"/>
    <col min="517" max="517" width="13.42578125" style="2" customWidth="1"/>
    <col min="518" max="518" width="12.85546875" style="2" customWidth="1"/>
    <col min="519" max="522" width="13.5703125" style="2" customWidth="1"/>
    <col min="523" max="523" width="18.28515625" style="2" customWidth="1"/>
    <col min="524" max="531" width="13.7109375" style="2" customWidth="1"/>
    <col min="532" max="532" width="14" style="2" customWidth="1"/>
    <col min="533" max="533" width="18.28515625" style="2" customWidth="1"/>
    <col min="534" max="536" width="13.85546875" style="2" customWidth="1"/>
    <col min="537" max="542" width="13.7109375" style="2" customWidth="1"/>
    <col min="543" max="768" width="11.42578125" style="2"/>
    <col min="769" max="769" width="18.28515625" style="2" customWidth="1"/>
    <col min="770" max="770" width="15.7109375" style="2" customWidth="1"/>
    <col min="771" max="772" width="13.7109375" style="2" customWidth="1"/>
    <col min="773" max="773" width="13.42578125" style="2" customWidth="1"/>
    <col min="774" max="774" width="12.85546875" style="2" customWidth="1"/>
    <col min="775" max="778" width="13.5703125" style="2" customWidth="1"/>
    <col min="779" max="779" width="18.28515625" style="2" customWidth="1"/>
    <col min="780" max="787" width="13.7109375" style="2" customWidth="1"/>
    <col min="788" max="788" width="14" style="2" customWidth="1"/>
    <col min="789" max="789" width="18.28515625" style="2" customWidth="1"/>
    <col min="790" max="792" width="13.85546875" style="2" customWidth="1"/>
    <col min="793" max="798" width="13.7109375" style="2" customWidth="1"/>
    <col min="799" max="1024" width="11.42578125" style="2"/>
    <col min="1025" max="1025" width="18.28515625" style="2" customWidth="1"/>
    <col min="1026" max="1026" width="15.7109375" style="2" customWidth="1"/>
    <col min="1027" max="1028" width="13.7109375" style="2" customWidth="1"/>
    <col min="1029" max="1029" width="13.42578125" style="2" customWidth="1"/>
    <col min="1030" max="1030" width="12.85546875" style="2" customWidth="1"/>
    <col min="1031" max="1034" width="13.5703125" style="2" customWidth="1"/>
    <col min="1035" max="1035" width="18.28515625" style="2" customWidth="1"/>
    <col min="1036" max="1043" width="13.7109375" style="2" customWidth="1"/>
    <col min="1044" max="1044" width="14" style="2" customWidth="1"/>
    <col min="1045" max="1045" width="18.28515625" style="2" customWidth="1"/>
    <col min="1046" max="1048" width="13.85546875" style="2" customWidth="1"/>
    <col min="1049" max="1054" width="13.7109375" style="2" customWidth="1"/>
    <col min="1055" max="1280" width="11.42578125" style="2"/>
    <col min="1281" max="1281" width="18.28515625" style="2" customWidth="1"/>
    <col min="1282" max="1282" width="15.7109375" style="2" customWidth="1"/>
    <col min="1283" max="1284" width="13.7109375" style="2" customWidth="1"/>
    <col min="1285" max="1285" width="13.42578125" style="2" customWidth="1"/>
    <col min="1286" max="1286" width="12.85546875" style="2" customWidth="1"/>
    <col min="1287" max="1290" width="13.5703125" style="2" customWidth="1"/>
    <col min="1291" max="1291" width="18.28515625" style="2" customWidth="1"/>
    <col min="1292" max="1299" width="13.7109375" style="2" customWidth="1"/>
    <col min="1300" max="1300" width="14" style="2" customWidth="1"/>
    <col min="1301" max="1301" width="18.28515625" style="2" customWidth="1"/>
    <col min="1302" max="1304" width="13.85546875" style="2" customWidth="1"/>
    <col min="1305" max="1310" width="13.7109375" style="2" customWidth="1"/>
    <col min="1311" max="1536" width="11.42578125" style="2"/>
    <col min="1537" max="1537" width="18.28515625" style="2" customWidth="1"/>
    <col min="1538" max="1538" width="15.7109375" style="2" customWidth="1"/>
    <col min="1539" max="1540" width="13.7109375" style="2" customWidth="1"/>
    <col min="1541" max="1541" width="13.42578125" style="2" customWidth="1"/>
    <col min="1542" max="1542" width="12.85546875" style="2" customWidth="1"/>
    <col min="1543" max="1546" width="13.5703125" style="2" customWidth="1"/>
    <col min="1547" max="1547" width="18.28515625" style="2" customWidth="1"/>
    <col min="1548" max="1555" width="13.7109375" style="2" customWidth="1"/>
    <col min="1556" max="1556" width="14" style="2" customWidth="1"/>
    <col min="1557" max="1557" width="18.28515625" style="2" customWidth="1"/>
    <col min="1558" max="1560" width="13.85546875" style="2" customWidth="1"/>
    <col min="1561" max="1566" width="13.7109375" style="2" customWidth="1"/>
    <col min="1567" max="1792" width="11.42578125" style="2"/>
    <col min="1793" max="1793" width="18.28515625" style="2" customWidth="1"/>
    <col min="1794" max="1794" width="15.7109375" style="2" customWidth="1"/>
    <col min="1795" max="1796" width="13.7109375" style="2" customWidth="1"/>
    <col min="1797" max="1797" width="13.42578125" style="2" customWidth="1"/>
    <col min="1798" max="1798" width="12.85546875" style="2" customWidth="1"/>
    <col min="1799" max="1802" width="13.5703125" style="2" customWidth="1"/>
    <col min="1803" max="1803" width="18.28515625" style="2" customWidth="1"/>
    <col min="1804" max="1811" width="13.7109375" style="2" customWidth="1"/>
    <col min="1812" max="1812" width="14" style="2" customWidth="1"/>
    <col min="1813" max="1813" width="18.28515625" style="2" customWidth="1"/>
    <col min="1814" max="1816" width="13.85546875" style="2" customWidth="1"/>
    <col min="1817" max="1822" width="13.7109375" style="2" customWidth="1"/>
    <col min="1823" max="2048" width="11.42578125" style="2"/>
    <col min="2049" max="2049" width="18.28515625" style="2" customWidth="1"/>
    <col min="2050" max="2050" width="15.7109375" style="2" customWidth="1"/>
    <col min="2051" max="2052" width="13.7109375" style="2" customWidth="1"/>
    <col min="2053" max="2053" width="13.42578125" style="2" customWidth="1"/>
    <col min="2054" max="2054" width="12.85546875" style="2" customWidth="1"/>
    <col min="2055" max="2058" width="13.5703125" style="2" customWidth="1"/>
    <col min="2059" max="2059" width="18.28515625" style="2" customWidth="1"/>
    <col min="2060" max="2067" width="13.7109375" style="2" customWidth="1"/>
    <col min="2068" max="2068" width="14" style="2" customWidth="1"/>
    <col min="2069" max="2069" width="18.28515625" style="2" customWidth="1"/>
    <col min="2070" max="2072" width="13.85546875" style="2" customWidth="1"/>
    <col min="2073" max="2078" width="13.7109375" style="2" customWidth="1"/>
    <col min="2079" max="2304" width="11.42578125" style="2"/>
    <col min="2305" max="2305" width="18.28515625" style="2" customWidth="1"/>
    <col min="2306" max="2306" width="15.7109375" style="2" customWidth="1"/>
    <col min="2307" max="2308" width="13.7109375" style="2" customWidth="1"/>
    <col min="2309" max="2309" width="13.42578125" style="2" customWidth="1"/>
    <col min="2310" max="2310" width="12.85546875" style="2" customWidth="1"/>
    <col min="2311" max="2314" width="13.5703125" style="2" customWidth="1"/>
    <col min="2315" max="2315" width="18.28515625" style="2" customWidth="1"/>
    <col min="2316" max="2323" width="13.7109375" style="2" customWidth="1"/>
    <col min="2324" max="2324" width="14" style="2" customWidth="1"/>
    <col min="2325" max="2325" width="18.28515625" style="2" customWidth="1"/>
    <col min="2326" max="2328" width="13.85546875" style="2" customWidth="1"/>
    <col min="2329" max="2334" width="13.7109375" style="2" customWidth="1"/>
    <col min="2335" max="2560" width="11.42578125" style="2"/>
    <col min="2561" max="2561" width="18.28515625" style="2" customWidth="1"/>
    <col min="2562" max="2562" width="15.7109375" style="2" customWidth="1"/>
    <col min="2563" max="2564" width="13.7109375" style="2" customWidth="1"/>
    <col min="2565" max="2565" width="13.42578125" style="2" customWidth="1"/>
    <col min="2566" max="2566" width="12.85546875" style="2" customWidth="1"/>
    <col min="2567" max="2570" width="13.5703125" style="2" customWidth="1"/>
    <col min="2571" max="2571" width="18.28515625" style="2" customWidth="1"/>
    <col min="2572" max="2579" width="13.7109375" style="2" customWidth="1"/>
    <col min="2580" max="2580" width="14" style="2" customWidth="1"/>
    <col min="2581" max="2581" width="18.28515625" style="2" customWidth="1"/>
    <col min="2582" max="2584" width="13.85546875" style="2" customWidth="1"/>
    <col min="2585" max="2590" width="13.7109375" style="2" customWidth="1"/>
    <col min="2591" max="2816" width="11.42578125" style="2"/>
    <col min="2817" max="2817" width="18.28515625" style="2" customWidth="1"/>
    <col min="2818" max="2818" width="15.7109375" style="2" customWidth="1"/>
    <col min="2819" max="2820" width="13.7109375" style="2" customWidth="1"/>
    <col min="2821" max="2821" width="13.42578125" style="2" customWidth="1"/>
    <col min="2822" max="2822" width="12.85546875" style="2" customWidth="1"/>
    <col min="2823" max="2826" width="13.5703125" style="2" customWidth="1"/>
    <col min="2827" max="2827" width="18.28515625" style="2" customWidth="1"/>
    <col min="2828" max="2835" width="13.7109375" style="2" customWidth="1"/>
    <col min="2836" max="2836" width="14" style="2" customWidth="1"/>
    <col min="2837" max="2837" width="18.28515625" style="2" customWidth="1"/>
    <col min="2838" max="2840" width="13.85546875" style="2" customWidth="1"/>
    <col min="2841" max="2846" width="13.7109375" style="2" customWidth="1"/>
    <col min="2847" max="3072" width="11.42578125" style="2"/>
    <col min="3073" max="3073" width="18.28515625" style="2" customWidth="1"/>
    <col min="3074" max="3074" width="15.7109375" style="2" customWidth="1"/>
    <col min="3075" max="3076" width="13.7109375" style="2" customWidth="1"/>
    <col min="3077" max="3077" width="13.42578125" style="2" customWidth="1"/>
    <col min="3078" max="3078" width="12.85546875" style="2" customWidth="1"/>
    <col min="3079" max="3082" width="13.5703125" style="2" customWidth="1"/>
    <col min="3083" max="3083" width="18.28515625" style="2" customWidth="1"/>
    <col min="3084" max="3091" width="13.7109375" style="2" customWidth="1"/>
    <col min="3092" max="3092" width="14" style="2" customWidth="1"/>
    <col min="3093" max="3093" width="18.28515625" style="2" customWidth="1"/>
    <col min="3094" max="3096" width="13.85546875" style="2" customWidth="1"/>
    <col min="3097" max="3102" width="13.7109375" style="2" customWidth="1"/>
    <col min="3103" max="3328" width="11.42578125" style="2"/>
    <col min="3329" max="3329" width="18.28515625" style="2" customWidth="1"/>
    <col min="3330" max="3330" width="15.7109375" style="2" customWidth="1"/>
    <col min="3331" max="3332" width="13.7109375" style="2" customWidth="1"/>
    <col min="3333" max="3333" width="13.42578125" style="2" customWidth="1"/>
    <col min="3334" max="3334" width="12.85546875" style="2" customWidth="1"/>
    <col min="3335" max="3338" width="13.5703125" style="2" customWidth="1"/>
    <col min="3339" max="3339" width="18.28515625" style="2" customWidth="1"/>
    <col min="3340" max="3347" width="13.7109375" style="2" customWidth="1"/>
    <col min="3348" max="3348" width="14" style="2" customWidth="1"/>
    <col min="3349" max="3349" width="18.28515625" style="2" customWidth="1"/>
    <col min="3350" max="3352" width="13.85546875" style="2" customWidth="1"/>
    <col min="3353" max="3358" width="13.7109375" style="2" customWidth="1"/>
    <col min="3359" max="3584" width="11.42578125" style="2"/>
    <col min="3585" max="3585" width="18.28515625" style="2" customWidth="1"/>
    <col min="3586" max="3586" width="15.7109375" style="2" customWidth="1"/>
    <col min="3587" max="3588" width="13.7109375" style="2" customWidth="1"/>
    <col min="3589" max="3589" width="13.42578125" style="2" customWidth="1"/>
    <col min="3590" max="3590" width="12.85546875" style="2" customWidth="1"/>
    <col min="3591" max="3594" width="13.5703125" style="2" customWidth="1"/>
    <col min="3595" max="3595" width="18.28515625" style="2" customWidth="1"/>
    <col min="3596" max="3603" width="13.7109375" style="2" customWidth="1"/>
    <col min="3604" max="3604" width="14" style="2" customWidth="1"/>
    <col min="3605" max="3605" width="18.28515625" style="2" customWidth="1"/>
    <col min="3606" max="3608" width="13.85546875" style="2" customWidth="1"/>
    <col min="3609" max="3614" width="13.7109375" style="2" customWidth="1"/>
    <col min="3615" max="3840" width="11.42578125" style="2"/>
    <col min="3841" max="3841" width="18.28515625" style="2" customWidth="1"/>
    <col min="3842" max="3842" width="15.7109375" style="2" customWidth="1"/>
    <col min="3843" max="3844" width="13.7109375" style="2" customWidth="1"/>
    <col min="3845" max="3845" width="13.42578125" style="2" customWidth="1"/>
    <col min="3846" max="3846" width="12.85546875" style="2" customWidth="1"/>
    <col min="3847" max="3850" width="13.5703125" style="2" customWidth="1"/>
    <col min="3851" max="3851" width="18.28515625" style="2" customWidth="1"/>
    <col min="3852" max="3859" width="13.7109375" style="2" customWidth="1"/>
    <col min="3860" max="3860" width="14" style="2" customWidth="1"/>
    <col min="3861" max="3861" width="18.28515625" style="2" customWidth="1"/>
    <col min="3862" max="3864" width="13.85546875" style="2" customWidth="1"/>
    <col min="3865" max="3870" width="13.7109375" style="2" customWidth="1"/>
    <col min="3871" max="4096" width="11.42578125" style="2"/>
    <col min="4097" max="4097" width="18.28515625" style="2" customWidth="1"/>
    <col min="4098" max="4098" width="15.7109375" style="2" customWidth="1"/>
    <col min="4099" max="4100" width="13.7109375" style="2" customWidth="1"/>
    <col min="4101" max="4101" width="13.42578125" style="2" customWidth="1"/>
    <col min="4102" max="4102" width="12.85546875" style="2" customWidth="1"/>
    <col min="4103" max="4106" width="13.5703125" style="2" customWidth="1"/>
    <col min="4107" max="4107" width="18.28515625" style="2" customWidth="1"/>
    <col min="4108" max="4115" width="13.7109375" style="2" customWidth="1"/>
    <col min="4116" max="4116" width="14" style="2" customWidth="1"/>
    <col min="4117" max="4117" width="18.28515625" style="2" customWidth="1"/>
    <col min="4118" max="4120" width="13.85546875" style="2" customWidth="1"/>
    <col min="4121" max="4126" width="13.7109375" style="2" customWidth="1"/>
    <col min="4127" max="4352" width="11.42578125" style="2"/>
    <col min="4353" max="4353" width="18.28515625" style="2" customWidth="1"/>
    <col min="4354" max="4354" width="15.7109375" style="2" customWidth="1"/>
    <col min="4355" max="4356" width="13.7109375" style="2" customWidth="1"/>
    <col min="4357" max="4357" width="13.42578125" style="2" customWidth="1"/>
    <col min="4358" max="4358" width="12.85546875" style="2" customWidth="1"/>
    <col min="4359" max="4362" width="13.5703125" style="2" customWidth="1"/>
    <col min="4363" max="4363" width="18.28515625" style="2" customWidth="1"/>
    <col min="4364" max="4371" width="13.7109375" style="2" customWidth="1"/>
    <col min="4372" max="4372" width="14" style="2" customWidth="1"/>
    <col min="4373" max="4373" width="18.28515625" style="2" customWidth="1"/>
    <col min="4374" max="4376" width="13.85546875" style="2" customWidth="1"/>
    <col min="4377" max="4382" width="13.7109375" style="2" customWidth="1"/>
    <col min="4383" max="4608" width="11.42578125" style="2"/>
    <col min="4609" max="4609" width="18.28515625" style="2" customWidth="1"/>
    <col min="4610" max="4610" width="15.7109375" style="2" customWidth="1"/>
    <col min="4611" max="4612" width="13.7109375" style="2" customWidth="1"/>
    <col min="4613" max="4613" width="13.42578125" style="2" customWidth="1"/>
    <col min="4614" max="4614" width="12.85546875" style="2" customWidth="1"/>
    <col min="4615" max="4618" width="13.5703125" style="2" customWidth="1"/>
    <col min="4619" max="4619" width="18.28515625" style="2" customWidth="1"/>
    <col min="4620" max="4627" width="13.7109375" style="2" customWidth="1"/>
    <col min="4628" max="4628" width="14" style="2" customWidth="1"/>
    <col min="4629" max="4629" width="18.28515625" style="2" customWidth="1"/>
    <col min="4630" max="4632" width="13.85546875" style="2" customWidth="1"/>
    <col min="4633" max="4638" width="13.7109375" style="2" customWidth="1"/>
    <col min="4639" max="4864" width="11.42578125" style="2"/>
    <col min="4865" max="4865" width="18.28515625" style="2" customWidth="1"/>
    <col min="4866" max="4866" width="15.7109375" style="2" customWidth="1"/>
    <col min="4867" max="4868" width="13.7109375" style="2" customWidth="1"/>
    <col min="4869" max="4869" width="13.42578125" style="2" customWidth="1"/>
    <col min="4870" max="4870" width="12.85546875" style="2" customWidth="1"/>
    <col min="4871" max="4874" width="13.5703125" style="2" customWidth="1"/>
    <col min="4875" max="4875" width="18.28515625" style="2" customWidth="1"/>
    <col min="4876" max="4883" width="13.7109375" style="2" customWidth="1"/>
    <col min="4884" max="4884" width="14" style="2" customWidth="1"/>
    <col min="4885" max="4885" width="18.28515625" style="2" customWidth="1"/>
    <col min="4886" max="4888" width="13.85546875" style="2" customWidth="1"/>
    <col min="4889" max="4894" width="13.7109375" style="2" customWidth="1"/>
    <col min="4895" max="5120" width="11.42578125" style="2"/>
    <col min="5121" max="5121" width="18.28515625" style="2" customWidth="1"/>
    <col min="5122" max="5122" width="15.7109375" style="2" customWidth="1"/>
    <col min="5123" max="5124" width="13.7109375" style="2" customWidth="1"/>
    <col min="5125" max="5125" width="13.42578125" style="2" customWidth="1"/>
    <col min="5126" max="5126" width="12.85546875" style="2" customWidth="1"/>
    <col min="5127" max="5130" width="13.5703125" style="2" customWidth="1"/>
    <col min="5131" max="5131" width="18.28515625" style="2" customWidth="1"/>
    <col min="5132" max="5139" width="13.7109375" style="2" customWidth="1"/>
    <col min="5140" max="5140" width="14" style="2" customWidth="1"/>
    <col min="5141" max="5141" width="18.28515625" style="2" customWidth="1"/>
    <col min="5142" max="5144" width="13.85546875" style="2" customWidth="1"/>
    <col min="5145" max="5150" width="13.7109375" style="2" customWidth="1"/>
    <col min="5151" max="5376" width="11.42578125" style="2"/>
    <col min="5377" max="5377" width="18.28515625" style="2" customWidth="1"/>
    <col min="5378" max="5378" width="15.7109375" style="2" customWidth="1"/>
    <col min="5379" max="5380" width="13.7109375" style="2" customWidth="1"/>
    <col min="5381" max="5381" width="13.42578125" style="2" customWidth="1"/>
    <col min="5382" max="5382" width="12.85546875" style="2" customWidth="1"/>
    <col min="5383" max="5386" width="13.5703125" style="2" customWidth="1"/>
    <col min="5387" max="5387" width="18.28515625" style="2" customWidth="1"/>
    <col min="5388" max="5395" width="13.7109375" style="2" customWidth="1"/>
    <col min="5396" max="5396" width="14" style="2" customWidth="1"/>
    <col min="5397" max="5397" width="18.28515625" style="2" customWidth="1"/>
    <col min="5398" max="5400" width="13.85546875" style="2" customWidth="1"/>
    <col min="5401" max="5406" width="13.7109375" style="2" customWidth="1"/>
    <col min="5407" max="5632" width="11.42578125" style="2"/>
    <col min="5633" max="5633" width="18.28515625" style="2" customWidth="1"/>
    <col min="5634" max="5634" width="15.7109375" style="2" customWidth="1"/>
    <col min="5635" max="5636" width="13.7109375" style="2" customWidth="1"/>
    <col min="5637" max="5637" width="13.42578125" style="2" customWidth="1"/>
    <col min="5638" max="5638" width="12.85546875" style="2" customWidth="1"/>
    <col min="5639" max="5642" width="13.5703125" style="2" customWidth="1"/>
    <col min="5643" max="5643" width="18.28515625" style="2" customWidth="1"/>
    <col min="5644" max="5651" width="13.7109375" style="2" customWidth="1"/>
    <col min="5652" max="5652" width="14" style="2" customWidth="1"/>
    <col min="5653" max="5653" width="18.28515625" style="2" customWidth="1"/>
    <col min="5654" max="5656" width="13.85546875" style="2" customWidth="1"/>
    <col min="5657" max="5662" width="13.7109375" style="2" customWidth="1"/>
    <col min="5663" max="5888" width="11.42578125" style="2"/>
    <col min="5889" max="5889" width="18.28515625" style="2" customWidth="1"/>
    <col min="5890" max="5890" width="15.7109375" style="2" customWidth="1"/>
    <col min="5891" max="5892" width="13.7109375" style="2" customWidth="1"/>
    <col min="5893" max="5893" width="13.42578125" style="2" customWidth="1"/>
    <col min="5894" max="5894" width="12.85546875" style="2" customWidth="1"/>
    <col min="5895" max="5898" width="13.5703125" style="2" customWidth="1"/>
    <col min="5899" max="5899" width="18.28515625" style="2" customWidth="1"/>
    <col min="5900" max="5907" width="13.7109375" style="2" customWidth="1"/>
    <col min="5908" max="5908" width="14" style="2" customWidth="1"/>
    <col min="5909" max="5909" width="18.28515625" style="2" customWidth="1"/>
    <col min="5910" max="5912" width="13.85546875" style="2" customWidth="1"/>
    <col min="5913" max="5918" width="13.7109375" style="2" customWidth="1"/>
    <col min="5919" max="6144" width="11.42578125" style="2"/>
    <col min="6145" max="6145" width="18.28515625" style="2" customWidth="1"/>
    <col min="6146" max="6146" width="15.7109375" style="2" customWidth="1"/>
    <col min="6147" max="6148" width="13.7109375" style="2" customWidth="1"/>
    <col min="6149" max="6149" width="13.42578125" style="2" customWidth="1"/>
    <col min="6150" max="6150" width="12.85546875" style="2" customWidth="1"/>
    <col min="6151" max="6154" width="13.5703125" style="2" customWidth="1"/>
    <col min="6155" max="6155" width="18.28515625" style="2" customWidth="1"/>
    <col min="6156" max="6163" width="13.7109375" style="2" customWidth="1"/>
    <col min="6164" max="6164" width="14" style="2" customWidth="1"/>
    <col min="6165" max="6165" width="18.28515625" style="2" customWidth="1"/>
    <col min="6166" max="6168" width="13.85546875" style="2" customWidth="1"/>
    <col min="6169" max="6174" width="13.7109375" style="2" customWidth="1"/>
    <col min="6175" max="6400" width="11.42578125" style="2"/>
    <col min="6401" max="6401" width="18.28515625" style="2" customWidth="1"/>
    <col min="6402" max="6402" width="15.7109375" style="2" customWidth="1"/>
    <col min="6403" max="6404" width="13.7109375" style="2" customWidth="1"/>
    <col min="6405" max="6405" width="13.42578125" style="2" customWidth="1"/>
    <col min="6406" max="6406" width="12.85546875" style="2" customWidth="1"/>
    <col min="6407" max="6410" width="13.5703125" style="2" customWidth="1"/>
    <col min="6411" max="6411" width="18.28515625" style="2" customWidth="1"/>
    <col min="6412" max="6419" width="13.7109375" style="2" customWidth="1"/>
    <col min="6420" max="6420" width="14" style="2" customWidth="1"/>
    <col min="6421" max="6421" width="18.28515625" style="2" customWidth="1"/>
    <col min="6422" max="6424" width="13.85546875" style="2" customWidth="1"/>
    <col min="6425" max="6430" width="13.7109375" style="2" customWidth="1"/>
    <col min="6431" max="6656" width="11.42578125" style="2"/>
    <col min="6657" max="6657" width="18.28515625" style="2" customWidth="1"/>
    <col min="6658" max="6658" width="15.7109375" style="2" customWidth="1"/>
    <col min="6659" max="6660" width="13.7109375" style="2" customWidth="1"/>
    <col min="6661" max="6661" width="13.42578125" style="2" customWidth="1"/>
    <col min="6662" max="6662" width="12.85546875" style="2" customWidth="1"/>
    <col min="6663" max="6666" width="13.5703125" style="2" customWidth="1"/>
    <col min="6667" max="6667" width="18.28515625" style="2" customWidth="1"/>
    <col min="6668" max="6675" width="13.7109375" style="2" customWidth="1"/>
    <col min="6676" max="6676" width="14" style="2" customWidth="1"/>
    <col min="6677" max="6677" width="18.28515625" style="2" customWidth="1"/>
    <col min="6678" max="6680" width="13.85546875" style="2" customWidth="1"/>
    <col min="6681" max="6686" width="13.7109375" style="2" customWidth="1"/>
    <col min="6687" max="6912" width="11.42578125" style="2"/>
    <col min="6913" max="6913" width="18.28515625" style="2" customWidth="1"/>
    <col min="6914" max="6914" width="15.7109375" style="2" customWidth="1"/>
    <col min="6915" max="6916" width="13.7109375" style="2" customWidth="1"/>
    <col min="6917" max="6917" width="13.42578125" style="2" customWidth="1"/>
    <col min="6918" max="6918" width="12.85546875" style="2" customWidth="1"/>
    <col min="6919" max="6922" width="13.5703125" style="2" customWidth="1"/>
    <col min="6923" max="6923" width="18.28515625" style="2" customWidth="1"/>
    <col min="6924" max="6931" width="13.7109375" style="2" customWidth="1"/>
    <col min="6932" max="6932" width="14" style="2" customWidth="1"/>
    <col min="6933" max="6933" width="18.28515625" style="2" customWidth="1"/>
    <col min="6934" max="6936" width="13.85546875" style="2" customWidth="1"/>
    <col min="6937" max="6942" width="13.7109375" style="2" customWidth="1"/>
    <col min="6943" max="7168" width="11.42578125" style="2"/>
    <col min="7169" max="7169" width="18.28515625" style="2" customWidth="1"/>
    <col min="7170" max="7170" width="15.7109375" style="2" customWidth="1"/>
    <col min="7171" max="7172" width="13.7109375" style="2" customWidth="1"/>
    <col min="7173" max="7173" width="13.42578125" style="2" customWidth="1"/>
    <col min="7174" max="7174" width="12.85546875" style="2" customWidth="1"/>
    <col min="7175" max="7178" width="13.5703125" style="2" customWidth="1"/>
    <col min="7179" max="7179" width="18.28515625" style="2" customWidth="1"/>
    <col min="7180" max="7187" width="13.7109375" style="2" customWidth="1"/>
    <col min="7188" max="7188" width="14" style="2" customWidth="1"/>
    <col min="7189" max="7189" width="18.28515625" style="2" customWidth="1"/>
    <col min="7190" max="7192" width="13.85546875" style="2" customWidth="1"/>
    <col min="7193" max="7198" width="13.7109375" style="2" customWidth="1"/>
    <col min="7199" max="7424" width="11.42578125" style="2"/>
    <col min="7425" max="7425" width="18.28515625" style="2" customWidth="1"/>
    <col min="7426" max="7426" width="15.7109375" style="2" customWidth="1"/>
    <col min="7427" max="7428" width="13.7109375" style="2" customWidth="1"/>
    <col min="7429" max="7429" width="13.42578125" style="2" customWidth="1"/>
    <col min="7430" max="7430" width="12.85546875" style="2" customWidth="1"/>
    <col min="7431" max="7434" width="13.5703125" style="2" customWidth="1"/>
    <col min="7435" max="7435" width="18.28515625" style="2" customWidth="1"/>
    <col min="7436" max="7443" width="13.7109375" style="2" customWidth="1"/>
    <col min="7444" max="7444" width="14" style="2" customWidth="1"/>
    <col min="7445" max="7445" width="18.28515625" style="2" customWidth="1"/>
    <col min="7446" max="7448" width="13.85546875" style="2" customWidth="1"/>
    <col min="7449" max="7454" width="13.7109375" style="2" customWidth="1"/>
    <col min="7455" max="7680" width="11.42578125" style="2"/>
    <col min="7681" max="7681" width="18.28515625" style="2" customWidth="1"/>
    <col min="7682" max="7682" width="15.7109375" style="2" customWidth="1"/>
    <col min="7683" max="7684" width="13.7109375" style="2" customWidth="1"/>
    <col min="7685" max="7685" width="13.42578125" style="2" customWidth="1"/>
    <col min="7686" max="7686" width="12.85546875" style="2" customWidth="1"/>
    <col min="7687" max="7690" width="13.5703125" style="2" customWidth="1"/>
    <col min="7691" max="7691" width="18.28515625" style="2" customWidth="1"/>
    <col min="7692" max="7699" width="13.7109375" style="2" customWidth="1"/>
    <col min="7700" max="7700" width="14" style="2" customWidth="1"/>
    <col min="7701" max="7701" width="18.28515625" style="2" customWidth="1"/>
    <col min="7702" max="7704" width="13.85546875" style="2" customWidth="1"/>
    <col min="7705" max="7710" width="13.7109375" style="2" customWidth="1"/>
    <col min="7711" max="7936" width="11.42578125" style="2"/>
    <col min="7937" max="7937" width="18.28515625" style="2" customWidth="1"/>
    <col min="7938" max="7938" width="15.7109375" style="2" customWidth="1"/>
    <col min="7939" max="7940" width="13.7109375" style="2" customWidth="1"/>
    <col min="7941" max="7941" width="13.42578125" style="2" customWidth="1"/>
    <col min="7942" max="7942" width="12.85546875" style="2" customWidth="1"/>
    <col min="7943" max="7946" width="13.5703125" style="2" customWidth="1"/>
    <col min="7947" max="7947" width="18.28515625" style="2" customWidth="1"/>
    <col min="7948" max="7955" width="13.7109375" style="2" customWidth="1"/>
    <col min="7956" max="7956" width="14" style="2" customWidth="1"/>
    <col min="7957" max="7957" width="18.28515625" style="2" customWidth="1"/>
    <col min="7958" max="7960" width="13.85546875" style="2" customWidth="1"/>
    <col min="7961" max="7966" width="13.7109375" style="2" customWidth="1"/>
    <col min="7967" max="8192" width="11.42578125" style="2"/>
    <col min="8193" max="8193" width="18.28515625" style="2" customWidth="1"/>
    <col min="8194" max="8194" width="15.7109375" style="2" customWidth="1"/>
    <col min="8195" max="8196" width="13.7109375" style="2" customWidth="1"/>
    <col min="8197" max="8197" width="13.42578125" style="2" customWidth="1"/>
    <col min="8198" max="8198" width="12.85546875" style="2" customWidth="1"/>
    <col min="8199" max="8202" width="13.5703125" style="2" customWidth="1"/>
    <col min="8203" max="8203" width="18.28515625" style="2" customWidth="1"/>
    <col min="8204" max="8211" width="13.7109375" style="2" customWidth="1"/>
    <col min="8212" max="8212" width="14" style="2" customWidth="1"/>
    <col min="8213" max="8213" width="18.28515625" style="2" customWidth="1"/>
    <col min="8214" max="8216" width="13.85546875" style="2" customWidth="1"/>
    <col min="8217" max="8222" width="13.7109375" style="2" customWidth="1"/>
    <col min="8223" max="8448" width="11.42578125" style="2"/>
    <col min="8449" max="8449" width="18.28515625" style="2" customWidth="1"/>
    <col min="8450" max="8450" width="15.7109375" style="2" customWidth="1"/>
    <col min="8451" max="8452" width="13.7109375" style="2" customWidth="1"/>
    <col min="8453" max="8453" width="13.42578125" style="2" customWidth="1"/>
    <col min="8454" max="8454" width="12.85546875" style="2" customWidth="1"/>
    <col min="8455" max="8458" width="13.5703125" style="2" customWidth="1"/>
    <col min="8459" max="8459" width="18.28515625" style="2" customWidth="1"/>
    <col min="8460" max="8467" width="13.7109375" style="2" customWidth="1"/>
    <col min="8468" max="8468" width="14" style="2" customWidth="1"/>
    <col min="8469" max="8469" width="18.28515625" style="2" customWidth="1"/>
    <col min="8470" max="8472" width="13.85546875" style="2" customWidth="1"/>
    <col min="8473" max="8478" width="13.7109375" style="2" customWidth="1"/>
    <col min="8479" max="8704" width="11.42578125" style="2"/>
    <col min="8705" max="8705" width="18.28515625" style="2" customWidth="1"/>
    <col min="8706" max="8706" width="15.7109375" style="2" customWidth="1"/>
    <col min="8707" max="8708" width="13.7109375" style="2" customWidth="1"/>
    <col min="8709" max="8709" width="13.42578125" style="2" customWidth="1"/>
    <col min="8710" max="8710" width="12.85546875" style="2" customWidth="1"/>
    <col min="8711" max="8714" width="13.5703125" style="2" customWidth="1"/>
    <col min="8715" max="8715" width="18.28515625" style="2" customWidth="1"/>
    <col min="8716" max="8723" width="13.7109375" style="2" customWidth="1"/>
    <col min="8724" max="8724" width="14" style="2" customWidth="1"/>
    <col min="8725" max="8725" width="18.28515625" style="2" customWidth="1"/>
    <col min="8726" max="8728" width="13.85546875" style="2" customWidth="1"/>
    <col min="8729" max="8734" width="13.7109375" style="2" customWidth="1"/>
    <col min="8735" max="8960" width="11.42578125" style="2"/>
    <col min="8961" max="8961" width="18.28515625" style="2" customWidth="1"/>
    <col min="8962" max="8962" width="15.7109375" style="2" customWidth="1"/>
    <col min="8963" max="8964" width="13.7109375" style="2" customWidth="1"/>
    <col min="8965" max="8965" width="13.42578125" style="2" customWidth="1"/>
    <col min="8966" max="8966" width="12.85546875" style="2" customWidth="1"/>
    <col min="8967" max="8970" width="13.5703125" style="2" customWidth="1"/>
    <col min="8971" max="8971" width="18.28515625" style="2" customWidth="1"/>
    <col min="8972" max="8979" width="13.7109375" style="2" customWidth="1"/>
    <col min="8980" max="8980" width="14" style="2" customWidth="1"/>
    <col min="8981" max="8981" width="18.28515625" style="2" customWidth="1"/>
    <col min="8982" max="8984" width="13.85546875" style="2" customWidth="1"/>
    <col min="8985" max="8990" width="13.7109375" style="2" customWidth="1"/>
    <col min="8991" max="9216" width="11.42578125" style="2"/>
    <col min="9217" max="9217" width="18.28515625" style="2" customWidth="1"/>
    <col min="9218" max="9218" width="15.7109375" style="2" customWidth="1"/>
    <col min="9219" max="9220" width="13.7109375" style="2" customWidth="1"/>
    <col min="9221" max="9221" width="13.42578125" style="2" customWidth="1"/>
    <col min="9222" max="9222" width="12.85546875" style="2" customWidth="1"/>
    <col min="9223" max="9226" width="13.5703125" style="2" customWidth="1"/>
    <col min="9227" max="9227" width="18.28515625" style="2" customWidth="1"/>
    <col min="9228" max="9235" width="13.7109375" style="2" customWidth="1"/>
    <col min="9236" max="9236" width="14" style="2" customWidth="1"/>
    <col min="9237" max="9237" width="18.28515625" style="2" customWidth="1"/>
    <col min="9238" max="9240" width="13.85546875" style="2" customWidth="1"/>
    <col min="9241" max="9246" width="13.7109375" style="2" customWidth="1"/>
    <col min="9247" max="9472" width="11.42578125" style="2"/>
    <col min="9473" max="9473" width="18.28515625" style="2" customWidth="1"/>
    <col min="9474" max="9474" width="15.7109375" style="2" customWidth="1"/>
    <col min="9475" max="9476" width="13.7109375" style="2" customWidth="1"/>
    <col min="9477" max="9477" width="13.42578125" style="2" customWidth="1"/>
    <col min="9478" max="9478" width="12.85546875" style="2" customWidth="1"/>
    <col min="9479" max="9482" width="13.5703125" style="2" customWidth="1"/>
    <col min="9483" max="9483" width="18.28515625" style="2" customWidth="1"/>
    <col min="9484" max="9491" width="13.7109375" style="2" customWidth="1"/>
    <col min="9492" max="9492" width="14" style="2" customWidth="1"/>
    <col min="9493" max="9493" width="18.28515625" style="2" customWidth="1"/>
    <col min="9494" max="9496" width="13.85546875" style="2" customWidth="1"/>
    <col min="9497" max="9502" width="13.7109375" style="2" customWidth="1"/>
    <col min="9503" max="9728" width="11.42578125" style="2"/>
    <col min="9729" max="9729" width="18.28515625" style="2" customWidth="1"/>
    <col min="9730" max="9730" width="15.7109375" style="2" customWidth="1"/>
    <col min="9731" max="9732" width="13.7109375" style="2" customWidth="1"/>
    <col min="9733" max="9733" width="13.42578125" style="2" customWidth="1"/>
    <col min="9734" max="9734" width="12.85546875" style="2" customWidth="1"/>
    <col min="9735" max="9738" width="13.5703125" style="2" customWidth="1"/>
    <col min="9739" max="9739" width="18.28515625" style="2" customWidth="1"/>
    <col min="9740" max="9747" width="13.7109375" style="2" customWidth="1"/>
    <col min="9748" max="9748" width="14" style="2" customWidth="1"/>
    <col min="9749" max="9749" width="18.28515625" style="2" customWidth="1"/>
    <col min="9750" max="9752" width="13.85546875" style="2" customWidth="1"/>
    <col min="9753" max="9758" width="13.7109375" style="2" customWidth="1"/>
    <col min="9759" max="9984" width="11.42578125" style="2"/>
    <col min="9985" max="9985" width="18.28515625" style="2" customWidth="1"/>
    <col min="9986" max="9986" width="15.7109375" style="2" customWidth="1"/>
    <col min="9987" max="9988" width="13.7109375" style="2" customWidth="1"/>
    <col min="9989" max="9989" width="13.42578125" style="2" customWidth="1"/>
    <col min="9990" max="9990" width="12.85546875" style="2" customWidth="1"/>
    <col min="9991" max="9994" width="13.5703125" style="2" customWidth="1"/>
    <col min="9995" max="9995" width="18.28515625" style="2" customWidth="1"/>
    <col min="9996" max="10003" width="13.7109375" style="2" customWidth="1"/>
    <col min="10004" max="10004" width="14" style="2" customWidth="1"/>
    <col min="10005" max="10005" width="18.28515625" style="2" customWidth="1"/>
    <col min="10006" max="10008" width="13.85546875" style="2" customWidth="1"/>
    <col min="10009" max="10014" width="13.7109375" style="2" customWidth="1"/>
    <col min="10015" max="10240" width="11.42578125" style="2"/>
    <col min="10241" max="10241" width="18.28515625" style="2" customWidth="1"/>
    <col min="10242" max="10242" width="15.7109375" style="2" customWidth="1"/>
    <col min="10243" max="10244" width="13.7109375" style="2" customWidth="1"/>
    <col min="10245" max="10245" width="13.42578125" style="2" customWidth="1"/>
    <col min="10246" max="10246" width="12.85546875" style="2" customWidth="1"/>
    <col min="10247" max="10250" width="13.5703125" style="2" customWidth="1"/>
    <col min="10251" max="10251" width="18.28515625" style="2" customWidth="1"/>
    <col min="10252" max="10259" width="13.7109375" style="2" customWidth="1"/>
    <col min="10260" max="10260" width="14" style="2" customWidth="1"/>
    <col min="10261" max="10261" width="18.28515625" style="2" customWidth="1"/>
    <col min="10262" max="10264" width="13.85546875" style="2" customWidth="1"/>
    <col min="10265" max="10270" width="13.7109375" style="2" customWidth="1"/>
    <col min="10271" max="10496" width="11.42578125" style="2"/>
    <col min="10497" max="10497" width="18.28515625" style="2" customWidth="1"/>
    <col min="10498" max="10498" width="15.7109375" style="2" customWidth="1"/>
    <col min="10499" max="10500" width="13.7109375" style="2" customWidth="1"/>
    <col min="10501" max="10501" width="13.42578125" style="2" customWidth="1"/>
    <col min="10502" max="10502" width="12.85546875" style="2" customWidth="1"/>
    <col min="10503" max="10506" width="13.5703125" style="2" customWidth="1"/>
    <col min="10507" max="10507" width="18.28515625" style="2" customWidth="1"/>
    <col min="10508" max="10515" width="13.7109375" style="2" customWidth="1"/>
    <col min="10516" max="10516" width="14" style="2" customWidth="1"/>
    <col min="10517" max="10517" width="18.28515625" style="2" customWidth="1"/>
    <col min="10518" max="10520" width="13.85546875" style="2" customWidth="1"/>
    <col min="10521" max="10526" width="13.7109375" style="2" customWidth="1"/>
    <col min="10527" max="10752" width="11.42578125" style="2"/>
    <col min="10753" max="10753" width="18.28515625" style="2" customWidth="1"/>
    <col min="10754" max="10754" width="15.7109375" style="2" customWidth="1"/>
    <col min="10755" max="10756" width="13.7109375" style="2" customWidth="1"/>
    <col min="10757" max="10757" width="13.42578125" style="2" customWidth="1"/>
    <col min="10758" max="10758" width="12.85546875" style="2" customWidth="1"/>
    <col min="10759" max="10762" width="13.5703125" style="2" customWidth="1"/>
    <col min="10763" max="10763" width="18.28515625" style="2" customWidth="1"/>
    <col min="10764" max="10771" width="13.7109375" style="2" customWidth="1"/>
    <col min="10772" max="10772" width="14" style="2" customWidth="1"/>
    <col min="10773" max="10773" width="18.28515625" style="2" customWidth="1"/>
    <col min="10774" max="10776" width="13.85546875" style="2" customWidth="1"/>
    <col min="10777" max="10782" width="13.7109375" style="2" customWidth="1"/>
    <col min="10783" max="11008" width="11.42578125" style="2"/>
    <col min="11009" max="11009" width="18.28515625" style="2" customWidth="1"/>
    <col min="11010" max="11010" width="15.7109375" style="2" customWidth="1"/>
    <col min="11011" max="11012" width="13.7109375" style="2" customWidth="1"/>
    <col min="11013" max="11013" width="13.42578125" style="2" customWidth="1"/>
    <col min="11014" max="11014" width="12.85546875" style="2" customWidth="1"/>
    <col min="11015" max="11018" width="13.5703125" style="2" customWidth="1"/>
    <col min="11019" max="11019" width="18.28515625" style="2" customWidth="1"/>
    <col min="11020" max="11027" width="13.7109375" style="2" customWidth="1"/>
    <col min="11028" max="11028" width="14" style="2" customWidth="1"/>
    <col min="11029" max="11029" width="18.28515625" style="2" customWidth="1"/>
    <col min="11030" max="11032" width="13.85546875" style="2" customWidth="1"/>
    <col min="11033" max="11038" width="13.7109375" style="2" customWidth="1"/>
    <col min="11039" max="11264" width="11.42578125" style="2"/>
    <col min="11265" max="11265" width="18.28515625" style="2" customWidth="1"/>
    <col min="11266" max="11266" width="15.7109375" style="2" customWidth="1"/>
    <col min="11267" max="11268" width="13.7109375" style="2" customWidth="1"/>
    <col min="11269" max="11269" width="13.42578125" style="2" customWidth="1"/>
    <col min="11270" max="11270" width="12.85546875" style="2" customWidth="1"/>
    <col min="11271" max="11274" width="13.5703125" style="2" customWidth="1"/>
    <col min="11275" max="11275" width="18.28515625" style="2" customWidth="1"/>
    <col min="11276" max="11283" width="13.7109375" style="2" customWidth="1"/>
    <col min="11284" max="11284" width="14" style="2" customWidth="1"/>
    <col min="11285" max="11285" width="18.28515625" style="2" customWidth="1"/>
    <col min="11286" max="11288" width="13.85546875" style="2" customWidth="1"/>
    <col min="11289" max="11294" width="13.7109375" style="2" customWidth="1"/>
    <col min="11295" max="11520" width="11.42578125" style="2"/>
    <col min="11521" max="11521" width="18.28515625" style="2" customWidth="1"/>
    <col min="11522" max="11522" width="15.7109375" style="2" customWidth="1"/>
    <col min="11523" max="11524" width="13.7109375" style="2" customWidth="1"/>
    <col min="11525" max="11525" width="13.42578125" style="2" customWidth="1"/>
    <col min="11526" max="11526" width="12.85546875" style="2" customWidth="1"/>
    <col min="11527" max="11530" width="13.5703125" style="2" customWidth="1"/>
    <col min="11531" max="11531" width="18.28515625" style="2" customWidth="1"/>
    <col min="11532" max="11539" width="13.7109375" style="2" customWidth="1"/>
    <col min="11540" max="11540" width="14" style="2" customWidth="1"/>
    <col min="11541" max="11541" width="18.28515625" style="2" customWidth="1"/>
    <col min="11542" max="11544" width="13.85546875" style="2" customWidth="1"/>
    <col min="11545" max="11550" width="13.7109375" style="2" customWidth="1"/>
    <col min="11551" max="11776" width="11.42578125" style="2"/>
    <col min="11777" max="11777" width="18.28515625" style="2" customWidth="1"/>
    <col min="11778" max="11778" width="15.7109375" style="2" customWidth="1"/>
    <col min="11779" max="11780" width="13.7109375" style="2" customWidth="1"/>
    <col min="11781" max="11781" width="13.42578125" style="2" customWidth="1"/>
    <col min="11782" max="11782" width="12.85546875" style="2" customWidth="1"/>
    <col min="11783" max="11786" width="13.5703125" style="2" customWidth="1"/>
    <col min="11787" max="11787" width="18.28515625" style="2" customWidth="1"/>
    <col min="11788" max="11795" width="13.7109375" style="2" customWidth="1"/>
    <col min="11796" max="11796" width="14" style="2" customWidth="1"/>
    <col min="11797" max="11797" width="18.28515625" style="2" customWidth="1"/>
    <col min="11798" max="11800" width="13.85546875" style="2" customWidth="1"/>
    <col min="11801" max="11806" width="13.7109375" style="2" customWidth="1"/>
    <col min="11807" max="12032" width="11.42578125" style="2"/>
    <col min="12033" max="12033" width="18.28515625" style="2" customWidth="1"/>
    <col min="12034" max="12034" width="15.7109375" style="2" customWidth="1"/>
    <col min="12035" max="12036" width="13.7109375" style="2" customWidth="1"/>
    <col min="12037" max="12037" width="13.42578125" style="2" customWidth="1"/>
    <col min="12038" max="12038" width="12.85546875" style="2" customWidth="1"/>
    <col min="12039" max="12042" width="13.5703125" style="2" customWidth="1"/>
    <col min="12043" max="12043" width="18.28515625" style="2" customWidth="1"/>
    <col min="12044" max="12051" width="13.7109375" style="2" customWidth="1"/>
    <col min="12052" max="12052" width="14" style="2" customWidth="1"/>
    <col min="12053" max="12053" width="18.28515625" style="2" customWidth="1"/>
    <col min="12054" max="12056" width="13.85546875" style="2" customWidth="1"/>
    <col min="12057" max="12062" width="13.7109375" style="2" customWidth="1"/>
    <col min="12063" max="12288" width="11.42578125" style="2"/>
    <col min="12289" max="12289" width="18.28515625" style="2" customWidth="1"/>
    <col min="12290" max="12290" width="15.7109375" style="2" customWidth="1"/>
    <col min="12291" max="12292" width="13.7109375" style="2" customWidth="1"/>
    <col min="12293" max="12293" width="13.42578125" style="2" customWidth="1"/>
    <col min="12294" max="12294" width="12.85546875" style="2" customWidth="1"/>
    <col min="12295" max="12298" width="13.5703125" style="2" customWidth="1"/>
    <col min="12299" max="12299" width="18.28515625" style="2" customWidth="1"/>
    <col min="12300" max="12307" width="13.7109375" style="2" customWidth="1"/>
    <col min="12308" max="12308" width="14" style="2" customWidth="1"/>
    <col min="12309" max="12309" width="18.28515625" style="2" customWidth="1"/>
    <col min="12310" max="12312" width="13.85546875" style="2" customWidth="1"/>
    <col min="12313" max="12318" width="13.7109375" style="2" customWidth="1"/>
    <col min="12319" max="12544" width="11.42578125" style="2"/>
    <col min="12545" max="12545" width="18.28515625" style="2" customWidth="1"/>
    <col min="12546" max="12546" width="15.7109375" style="2" customWidth="1"/>
    <col min="12547" max="12548" width="13.7109375" style="2" customWidth="1"/>
    <col min="12549" max="12549" width="13.42578125" style="2" customWidth="1"/>
    <col min="12550" max="12550" width="12.85546875" style="2" customWidth="1"/>
    <col min="12551" max="12554" width="13.5703125" style="2" customWidth="1"/>
    <col min="12555" max="12555" width="18.28515625" style="2" customWidth="1"/>
    <col min="12556" max="12563" width="13.7109375" style="2" customWidth="1"/>
    <col min="12564" max="12564" width="14" style="2" customWidth="1"/>
    <col min="12565" max="12565" width="18.28515625" style="2" customWidth="1"/>
    <col min="12566" max="12568" width="13.85546875" style="2" customWidth="1"/>
    <col min="12569" max="12574" width="13.7109375" style="2" customWidth="1"/>
    <col min="12575" max="12800" width="11.42578125" style="2"/>
    <col min="12801" max="12801" width="18.28515625" style="2" customWidth="1"/>
    <col min="12802" max="12802" width="15.7109375" style="2" customWidth="1"/>
    <col min="12803" max="12804" width="13.7109375" style="2" customWidth="1"/>
    <col min="12805" max="12805" width="13.42578125" style="2" customWidth="1"/>
    <col min="12806" max="12806" width="12.85546875" style="2" customWidth="1"/>
    <col min="12807" max="12810" width="13.5703125" style="2" customWidth="1"/>
    <col min="12811" max="12811" width="18.28515625" style="2" customWidth="1"/>
    <col min="12812" max="12819" width="13.7109375" style="2" customWidth="1"/>
    <col min="12820" max="12820" width="14" style="2" customWidth="1"/>
    <col min="12821" max="12821" width="18.28515625" style="2" customWidth="1"/>
    <col min="12822" max="12824" width="13.85546875" style="2" customWidth="1"/>
    <col min="12825" max="12830" width="13.7109375" style="2" customWidth="1"/>
    <col min="12831" max="13056" width="11.42578125" style="2"/>
    <col min="13057" max="13057" width="18.28515625" style="2" customWidth="1"/>
    <col min="13058" max="13058" width="15.7109375" style="2" customWidth="1"/>
    <col min="13059" max="13060" width="13.7109375" style="2" customWidth="1"/>
    <col min="13061" max="13061" width="13.42578125" style="2" customWidth="1"/>
    <col min="13062" max="13062" width="12.85546875" style="2" customWidth="1"/>
    <col min="13063" max="13066" width="13.5703125" style="2" customWidth="1"/>
    <col min="13067" max="13067" width="18.28515625" style="2" customWidth="1"/>
    <col min="13068" max="13075" width="13.7109375" style="2" customWidth="1"/>
    <col min="13076" max="13076" width="14" style="2" customWidth="1"/>
    <col min="13077" max="13077" width="18.28515625" style="2" customWidth="1"/>
    <col min="13078" max="13080" width="13.85546875" style="2" customWidth="1"/>
    <col min="13081" max="13086" width="13.7109375" style="2" customWidth="1"/>
    <col min="13087" max="13312" width="11.42578125" style="2"/>
    <col min="13313" max="13313" width="18.28515625" style="2" customWidth="1"/>
    <col min="13314" max="13314" width="15.7109375" style="2" customWidth="1"/>
    <col min="13315" max="13316" width="13.7109375" style="2" customWidth="1"/>
    <col min="13317" max="13317" width="13.42578125" style="2" customWidth="1"/>
    <col min="13318" max="13318" width="12.85546875" style="2" customWidth="1"/>
    <col min="13319" max="13322" width="13.5703125" style="2" customWidth="1"/>
    <col min="13323" max="13323" width="18.28515625" style="2" customWidth="1"/>
    <col min="13324" max="13331" width="13.7109375" style="2" customWidth="1"/>
    <col min="13332" max="13332" width="14" style="2" customWidth="1"/>
    <col min="13333" max="13333" width="18.28515625" style="2" customWidth="1"/>
    <col min="13334" max="13336" width="13.85546875" style="2" customWidth="1"/>
    <col min="13337" max="13342" width="13.7109375" style="2" customWidth="1"/>
    <col min="13343" max="13568" width="11.42578125" style="2"/>
    <col min="13569" max="13569" width="18.28515625" style="2" customWidth="1"/>
    <col min="13570" max="13570" width="15.7109375" style="2" customWidth="1"/>
    <col min="13571" max="13572" width="13.7109375" style="2" customWidth="1"/>
    <col min="13573" max="13573" width="13.42578125" style="2" customWidth="1"/>
    <col min="13574" max="13574" width="12.85546875" style="2" customWidth="1"/>
    <col min="13575" max="13578" width="13.5703125" style="2" customWidth="1"/>
    <col min="13579" max="13579" width="18.28515625" style="2" customWidth="1"/>
    <col min="13580" max="13587" width="13.7109375" style="2" customWidth="1"/>
    <col min="13588" max="13588" width="14" style="2" customWidth="1"/>
    <col min="13589" max="13589" width="18.28515625" style="2" customWidth="1"/>
    <col min="13590" max="13592" width="13.85546875" style="2" customWidth="1"/>
    <col min="13593" max="13598" width="13.7109375" style="2" customWidth="1"/>
    <col min="13599" max="13824" width="11.42578125" style="2"/>
    <col min="13825" max="13825" width="18.28515625" style="2" customWidth="1"/>
    <col min="13826" max="13826" width="15.7109375" style="2" customWidth="1"/>
    <col min="13827" max="13828" width="13.7109375" style="2" customWidth="1"/>
    <col min="13829" max="13829" width="13.42578125" style="2" customWidth="1"/>
    <col min="13830" max="13830" width="12.85546875" style="2" customWidth="1"/>
    <col min="13831" max="13834" width="13.5703125" style="2" customWidth="1"/>
    <col min="13835" max="13835" width="18.28515625" style="2" customWidth="1"/>
    <col min="13836" max="13843" width="13.7109375" style="2" customWidth="1"/>
    <col min="13844" max="13844" width="14" style="2" customWidth="1"/>
    <col min="13845" max="13845" width="18.28515625" style="2" customWidth="1"/>
    <col min="13846" max="13848" width="13.85546875" style="2" customWidth="1"/>
    <col min="13849" max="13854" width="13.7109375" style="2" customWidth="1"/>
    <col min="13855" max="14080" width="11.42578125" style="2"/>
    <col min="14081" max="14081" width="18.28515625" style="2" customWidth="1"/>
    <col min="14082" max="14082" width="15.7109375" style="2" customWidth="1"/>
    <col min="14083" max="14084" width="13.7109375" style="2" customWidth="1"/>
    <col min="14085" max="14085" width="13.42578125" style="2" customWidth="1"/>
    <col min="14086" max="14086" width="12.85546875" style="2" customWidth="1"/>
    <col min="14087" max="14090" width="13.5703125" style="2" customWidth="1"/>
    <col min="14091" max="14091" width="18.28515625" style="2" customWidth="1"/>
    <col min="14092" max="14099" width="13.7109375" style="2" customWidth="1"/>
    <col min="14100" max="14100" width="14" style="2" customWidth="1"/>
    <col min="14101" max="14101" width="18.28515625" style="2" customWidth="1"/>
    <col min="14102" max="14104" width="13.85546875" style="2" customWidth="1"/>
    <col min="14105" max="14110" width="13.7109375" style="2" customWidth="1"/>
    <col min="14111" max="14336" width="11.42578125" style="2"/>
    <col min="14337" max="14337" width="18.28515625" style="2" customWidth="1"/>
    <col min="14338" max="14338" width="15.7109375" style="2" customWidth="1"/>
    <col min="14339" max="14340" width="13.7109375" style="2" customWidth="1"/>
    <col min="14341" max="14341" width="13.42578125" style="2" customWidth="1"/>
    <col min="14342" max="14342" width="12.85546875" style="2" customWidth="1"/>
    <col min="14343" max="14346" width="13.5703125" style="2" customWidth="1"/>
    <col min="14347" max="14347" width="18.28515625" style="2" customWidth="1"/>
    <col min="14348" max="14355" width="13.7109375" style="2" customWidth="1"/>
    <col min="14356" max="14356" width="14" style="2" customWidth="1"/>
    <col min="14357" max="14357" width="18.28515625" style="2" customWidth="1"/>
    <col min="14358" max="14360" width="13.85546875" style="2" customWidth="1"/>
    <col min="14361" max="14366" width="13.7109375" style="2" customWidth="1"/>
    <col min="14367" max="14592" width="11.42578125" style="2"/>
    <col min="14593" max="14593" width="18.28515625" style="2" customWidth="1"/>
    <col min="14594" max="14594" width="15.7109375" style="2" customWidth="1"/>
    <col min="14595" max="14596" width="13.7109375" style="2" customWidth="1"/>
    <col min="14597" max="14597" width="13.42578125" style="2" customWidth="1"/>
    <col min="14598" max="14598" width="12.85546875" style="2" customWidth="1"/>
    <col min="14599" max="14602" width="13.5703125" style="2" customWidth="1"/>
    <col min="14603" max="14603" width="18.28515625" style="2" customWidth="1"/>
    <col min="14604" max="14611" width="13.7109375" style="2" customWidth="1"/>
    <col min="14612" max="14612" width="14" style="2" customWidth="1"/>
    <col min="14613" max="14613" width="18.28515625" style="2" customWidth="1"/>
    <col min="14614" max="14616" width="13.85546875" style="2" customWidth="1"/>
    <col min="14617" max="14622" width="13.7109375" style="2" customWidth="1"/>
    <col min="14623" max="14848" width="11.42578125" style="2"/>
    <col min="14849" max="14849" width="18.28515625" style="2" customWidth="1"/>
    <col min="14850" max="14850" width="15.7109375" style="2" customWidth="1"/>
    <col min="14851" max="14852" width="13.7109375" style="2" customWidth="1"/>
    <col min="14853" max="14853" width="13.42578125" style="2" customWidth="1"/>
    <col min="14854" max="14854" width="12.85546875" style="2" customWidth="1"/>
    <col min="14855" max="14858" width="13.5703125" style="2" customWidth="1"/>
    <col min="14859" max="14859" width="18.28515625" style="2" customWidth="1"/>
    <col min="14860" max="14867" width="13.7109375" style="2" customWidth="1"/>
    <col min="14868" max="14868" width="14" style="2" customWidth="1"/>
    <col min="14869" max="14869" width="18.28515625" style="2" customWidth="1"/>
    <col min="14870" max="14872" width="13.85546875" style="2" customWidth="1"/>
    <col min="14873" max="14878" width="13.7109375" style="2" customWidth="1"/>
    <col min="14879" max="15104" width="11.42578125" style="2"/>
    <col min="15105" max="15105" width="18.28515625" style="2" customWidth="1"/>
    <col min="15106" max="15106" width="15.7109375" style="2" customWidth="1"/>
    <col min="15107" max="15108" width="13.7109375" style="2" customWidth="1"/>
    <col min="15109" max="15109" width="13.42578125" style="2" customWidth="1"/>
    <col min="15110" max="15110" width="12.85546875" style="2" customWidth="1"/>
    <col min="15111" max="15114" width="13.5703125" style="2" customWidth="1"/>
    <col min="15115" max="15115" width="18.28515625" style="2" customWidth="1"/>
    <col min="15116" max="15123" width="13.7109375" style="2" customWidth="1"/>
    <col min="15124" max="15124" width="14" style="2" customWidth="1"/>
    <col min="15125" max="15125" width="18.28515625" style="2" customWidth="1"/>
    <col min="15126" max="15128" width="13.85546875" style="2" customWidth="1"/>
    <col min="15129" max="15134" width="13.7109375" style="2" customWidth="1"/>
    <col min="15135" max="15360" width="11.42578125" style="2"/>
    <col min="15361" max="15361" width="18.28515625" style="2" customWidth="1"/>
    <col min="15362" max="15362" width="15.7109375" style="2" customWidth="1"/>
    <col min="15363" max="15364" width="13.7109375" style="2" customWidth="1"/>
    <col min="15365" max="15365" width="13.42578125" style="2" customWidth="1"/>
    <col min="15366" max="15366" width="12.85546875" style="2" customWidth="1"/>
    <col min="15367" max="15370" width="13.5703125" style="2" customWidth="1"/>
    <col min="15371" max="15371" width="18.28515625" style="2" customWidth="1"/>
    <col min="15372" max="15379" width="13.7109375" style="2" customWidth="1"/>
    <col min="15380" max="15380" width="14" style="2" customWidth="1"/>
    <col min="15381" max="15381" width="18.28515625" style="2" customWidth="1"/>
    <col min="15382" max="15384" width="13.85546875" style="2" customWidth="1"/>
    <col min="15385" max="15390" width="13.7109375" style="2" customWidth="1"/>
    <col min="15391" max="15616" width="11.42578125" style="2"/>
    <col min="15617" max="15617" width="18.28515625" style="2" customWidth="1"/>
    <col min="15618" max="15618" width="15.7109375" style="2" customWidth="1"/>
    <col min="15619" max="15620" width="13.7109375" style="2" customWidth="1"/>
    <col min="15621" max="15621" width="13.42578125" style="2" customWidth="1"/>
    <col min="15622" max="15622" width="12.85546875" style="2" customWidth="1"/>
    <col min="15623" max="15626" width="13.5703125" style="2" customWidth="1"/>
    <col min="15627" max="15627" width="18.28515625" style="2" customWidth="1"/>
    <col min="15628" max="15635" width="13.7109375" style="2" customWidth="1"/>
    <col min="15636" max="15636" width="14" style="2" customWidth="1"/>
    <col min="15637" max="15637" width="18.28515625" style="2" customWidth="1"/>
    <col min="15638" max="15640" width="13.85546875" style="2" customWidth="1"/>
    <col min="15641" max="15646" width="13.7109375" style="2" customWidth="1"/>
    <col min="15647" max="15872" width="11.42578125" style="2"/>
    <col min="15873" max="15873" width="18.28515625" style="2" customWidth="1"/>
    <col min="15874" max="15874" width="15.7109375" style="2" customWidth="1"/>
    <col min="15875" max="15876" width="13.7109375" style="2" customWidth="1"/>
    <col min="15877" max="15877" width="13.42578125" style="2" customWidth="1"/>
    <col min="15878" max="15878" width="12.85546875" style="2" customWidth="1"/>
    <col min="15879" max="15882" width="13.5703125" style="2" customWidth="1"/>
    <col min="15883" max="15883" width="18.28515625" style="2" customWidth="1"/>
    <col min="15884" max="15891" width="13.7109375" style="2" customWidth="1"/>
    <col min="15892" max="15892" width="14" style="2" customWidth="1"/>
    <col min="15893" max="15893" width="18.28515625" style="2" customWidth="1"/>
    <col min="15894" max="15896" width="13.85546875" style="2" customWidth="1"/>
    <col min="15897" max="15902" width="13.7109375" style="2" customWidth="1"/>
    <col min="15903" max="16128" width="11.42578125" style="2"/>
    <col min="16129" max="16129" width="18.28515625" style="2" customWidth="1"/>
    <col min="16130" max="16130" width="15.7109375" style="2" customWidth="1"/>
    <col min="16131" max="16132" width="13.7109375" style="2" customWidth="1"/>
    <col min="16133" max="16133" width="13.42578125" style="2" customWidth="1"/>
    <col min="16134" max="16134" width="12.85546875" style="2" customWidth="1"/>
    <col min="16135" max="16138" width="13.5703125" style="2" customWidth="1"/>
    <col min="16139" max="16139" width="18.28515625" style="2" customWidth="1"/>
    <col min="16140" max="16147" width="13.7109375" style="2" customWidth="1"/>
    <col min="16148" max="16148" width="14" style="2" customWidth="1"/>
    <col min="16149" max="16149" width="18.28515625" style="2" customWidth="1"/>
    <col min="16150" max="16152" width="13.85546875" style="2" customWidth="1"/>
    <col min="16153" max="16158" width="13.7109375" style="2" customWidth="1"/>
    <col min="16159" max="16384" width="11.42578125" style="2"/>
  </cols>
  <sheetData>
    <row r="1" spans="1:30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spans="1:30" ht="31.5" customHeight="1" thickBot="1"/>
    <row r="3" spans="1:30" ht="33" customHeight="1">
      <c r="A3" s="6">
        <v>2014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2014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2014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'[1]01.2014.1 Rap.'!L34</f>
        <v>561760</v>
      </c>
      <c r="C5" s="33">
        <f>'[1]01.2014.1 Rap.'!M34</f>
        <v>20645</v>
      </c>
      <c r="D5" s="34">
        <f>F5-E5</f>
        <v>532864</v>
      </c>
      <c r="E5" s="35">
        <f>'[1]01.2014.1 Rap.'!O34</f>
        <v>49541</v>
      </c>
      <c r="F5" s="36">
        <f>B5+C5</f>
        <v>582405</v>
      </c>
      <c r="G5" s="37">
        <f>'[1]01.2014.1 Rap.'!F34</f>
        <v>23340</v>
      </c>
      <c r="H5" s="38">
        <f>'[1]01.2014.1 Rap.'!I36</f>
        <v>3217.7760000000003</v>
      </c>
      <c r="I5" s="39">
        <f>'[1]01.2014.1 Rap.'!I37</f>
        <v>103.79922580645162</v>
      </c>
      <c r="J5" s="40">
        <f t="shared" ref="J5:J16" si="0">(H5*1000)/F5</f>
        <v>5.5249800396631219</v>
      </c>
      <c r="K5" s="31" t="s">
        <v>26</v>
      </c>
      <c r="L5" s="41">
        <f>'[1]01.2014.3 Rap.'!C35</f>
        <v>118689.06800000001</v>
      </c>
      <c r="M5" s="42">
        <f>'[1]01.2014.3 Rap.'!D35</f>
        <v>74166.719000000012</v>
      </c>
      <c r="N5" s="43">
        <f>'[1]01.2014.3 Rap.'!G35</f>
        <v>12635.493</v>
      </c>
      <c r="O5" s="44">
        <f>'[1]01.2014.3 Rap.'!C36</f>
        <v>3828.6796129032264</v>
      </c>
      <c r="P5" s="44">
        <f>'[1]01.2014.3 Rap.'!D36</f>
        <v>2392.4748064516134</v>
      </c>
      <c r="Q5" s="44">
        <f>'[1]01.2014.3 Rap.'!G36</f>
        <v>407.59654838709679</v>
      </c>
      <c r="R5" s="45">
        <f>(L5*1000)/F5</f>
        <v>203.79129300057522</v>
      </c>
      <c r="S5" s="46">
        <f>(N5*1000)/F5</f>
        <v>21.695371777371417</v>
      </c>
      <c r="T5" s="47">
        <f>'[1]01.2014.3 Rap.'!C37</f>
        <v>29451.381637717124</v>
      </c>
      <c r="U5" s="31" t="s">
        <v>26</v>
      </c>
      <c r="V5" s="48">
        <f>'[1]01.2014.2 Rap.'!C35</f>
        <v>1468.4273299999998</v>
      </c>
      <c r="W5" s="48">
        <f>'[1]01.2014.2 Rap.'!D35</f>
        <v>965.09308999999996</v>
      </c>
      <c r="X5" s="48">
        <f>'[1]01.2014.2 Rap.'!G35</f>
        <v>189.82817999999997</v>
      </c>
      <c r="Y5" s="48">
        <f>'[1]01.2014.2 Rap.'!C36</f>
        <v>47.368623548387092</v>
      </c>
      <c r="Z5" s="44">
        <f>'[1]01.2014.2 Rap.'!D36</f>
        <v>31.132035161290322</v>
      </c>
      <c r="AA5" s="44">
        <f>'[1]01.2014.2 Rap.'!G36</f>
        <v>6.1234896774193537</v>
      </c>
      <c r="AB5" s="46">
        <f t="shared" ref="AB5:AB16" si="1">(V5*1000)/F5</f>
        <v>2.5213164893845343</v>
      </c>
      <c r="AC5" s="45">
        <f t="shared" ref="AC5:AC16" si="2">(X5*1000)/F5</f>
        <v>0.32593844489659252</v>
      </c>
      <c r="AD5" s="47">
        <f>'[1]01.2014.2 Rap.'!C37</f>
        <v>21531.192521994137</v>
      </c>
    </row>
    <row r="6" spans="1:30" ht="20.25" customHeight="1">
      <c r="A6" s="49" t="s">
        <v>27</v>
      </c>
      <c r="B6" s="50">
        <f>'[2]02.2014.1 Rap.'!L34</f>
        <v>541114</v>
      </c>
      <c r="C6" s="51">
        <f>'[2]02.2014.1 Rap.'!M34</f>
        <v>24363</v>
      </c>
      <c r="D6" s="52">
        <f>F6-E6</f>
        <v>502467</v>
      </c>
      <c r="E6" s="52">
        <f>'[2]02.2014.1 Rap.'!O34</f>
        <v>63010</v>
      </c>
      <c r="F6" s="53">
        <f t="shared" ref="F6:F16" si="3">B6+C6</f>
        <v>565477</v>
      </c>
      <c r="G6" s="49">
        <f>'[2]02.2014.1 Rap.'!F34</f>
        <v>25620</v>
      </c>
      <c r="H6" s="54">
        <f>'[2]02.2014.1 Rap.'!I36</f>
        <v>3154.7200000000003</v>
      </c>
      <c r="I6" s="55">
        <f>'[2]02.2014.1 Rap.'!I37</f>
        <v>112.66857142857144</v>
      </c>
      <c r="J6" s="56">
        <f t="shared" si="0"/>
        <v>5.5788652765718156</v>
      </c>
      <c r="K6" s="49" t="s">
        <v>27</v>
      </c>
      <c r="L6" s="57">
        <f>'[2]02.2014.3 Rap.'!C35</f>
        <v>111593.10200000001</v>
      </c>
      <c r="M6" s="50">
        <f>'[2]02.2014.3 Rap.'!D35</f>
        <v>67273.248999999996</v>
      </c>
      <c r="N6" s="57">
        <f>'[2]02.2014.3 Rap.'!G35</f>
        <v>11702.502999999999</v>
      </c>
      <c r="O6" s="50">
        <f>'[2]02.2014.3 Rap.'!C36</f>
        <v>3985.4679285714292</v>
      </c>
      <c r="P6" s="50">
        <f>'[2]02.2014.3 Rap.'!D36</f>
        <v>2402.6160357142858</v>
      </c>
      <c r="Q6" s="50">
        <f>'[2]02.2014.3 Rap.'!G36</f>
        <v>417.94653571428569</v>
      </c>
      <c r="R6" s="58">
        <f t="shared" ref="R6:R16" si="4">(L6*1000)/F6</f>
        <v>197.3433083927375</v>
      </c>
      <c r="S6" s="58">
        <f t="shared" ref="S6:S16" si="5">(N6*1000)/F6</f>
        <v>20.694923047268055</v>
      </c>
      <c r="T6" s="59">
        <f>'[2]02.2014.3 Rap.'!C37</f>
        <v>30657.445604395612</v>
      </c>
      <c r="U6" s="49" t="s">
        <v>27</v>
      </c>
      <c r="V6" s="60">
        <f>'[2]02.2014.2 Rap.'!C35</f>
        <v>1385.1018700000002</v>
      </c>
      <c r="W6" s="60">
        <f>'[2]02.2014.2 Rap.'!D35</f>
        <v>877.00479000000018</v>
      </c>
      <c r="X6" s="60">
        <f>'[2]02.2014.2 Rap.'!G35</f>
        <v>203.73484000000002</v>
      </c>
      <c r="Y6" s="60">
        <f>'[2]02.2014.2 Rap.'!C36</f>
        <v>49.467923928571437</v>
      </c>
      <c r="Z6" s="50">
        <f>'[2]02.2014.2 Rap.'!D36</f>
        <v>31.321599642857148</v>
      </c>
      <c r="AA6" s="50">
        <f>'[2]02.2014.2 Rap.'!G36</f>
        <v>7.2762442857142862</v>
      </c>
      <c r="AB6" s="58">
        <f t="shared" si="1"/>
        <v>2.4494398003809175</v>
      </c>
      <c r="AC6" s="58">
        <f t="shared" si="2"/>
        <v>0.36028846442914569</v>
      </c>
      <c r="AD6" s="59">
        <f>'[2]02.2014.2 Rap.'!C37</f>
        <v>22485.419967532471</v>
      </c>
    </row>
    <row r="7" spans="1:30" ht="20.25" customHeight="1">
      <c r="A7" s="49" t="s">
        <v>28</v>
      </c>
      <c r="B7" s="61">
        <f>'[3]03.2014.1 Rap.'!L34</f>
        <v>384289</v>
      </c>
      <c r="C7" s="51">
        <f>'[3]03.2014.1 Rap.'!M34</f>
        <v>1101</v>
      </c>
      <c r="D7" s="52">
        <f t="shared" ref="D7:D16" si="6">F7-E7</f>
        <v>367210</v>
      </c>
      <c r="E7" s="52">
        <f>'[3]03.2014.1 Rap.'!O34</f>
        <v>18180</v>
      </c>
      <c r="F7" s="53">
        <f t="shared" si="3"/>
        <v>385390</v>
      </c>
      <c r="G7" s="51">
        <f>'[3]03.2014.1 Rap.'!F34</f>
        <v>0</v>
      </c>
      <c r="H7" s="54">
        <f>'[3]03.2014.1 Rap.'!I36</f>
        <v>2324.0904999999998</v>
      </c>
      <c r="I7" s="55">
        <f>'[3]03.2014.1 Rap.'!I37</f>
        <v>74.970661290322568</v>
      </c>
      <c r="J7" s="56">
        <f t="shared" si="0"/>
        <v>6.0304898933547832</v>
      </c>
      <c r="K7" s="49" t="s">
        <v>28</v>
      </c>
      <c r="L7" s="57">
        <f>'[3]03.2014.3 Rap.'!C35</f>
        <v>115083.57100000001</v>
      </c>
      <c r="M7" s="50">
        <f>'[3]03.2014.3 Rap.'!D35</f>
        <v>58660.499000000011</v>
      </c>
      <c r="N7" s="57">
        <f>'[3]03.2014.3 Rap.'!G35</f>
        <v>9919.9250000000029</v>
      </c>
      <c r="O7" s="50">
        <f>'[3]03.2014.3 Rap.'!C36</f>
        <v>3712.3732580645164</v>
      </c>
      <c r="P7" s="50">
        <f>'[3]03.2014.3 Rap.'!D36</f>
        <v>1892.274161290323</v>
      </c>
      <c r="Q7" s="50">
        <f>'[3]03.2014.3 Rap.'!G36</f>
        <v>319.99758064516141</v>
      </c>
      <c r="R7" s="58">
        <f t="shared" si="4"/>
        <v>298.61587223332214</v>
      </c>
      <c r="S7" s="58">
        <f t="shared" si="5"/>
        <v>25.739964711071909</v>
      </c>
      <c r="T7" s="59">
        <f>'[3]03.2014.3 Rap.'!C37</f>
        <v>28556.717369727048</v>
      </c>
      <c r="U7" s="49" t="s">
        <v>28</v>
      </c>
      <c r="V7" s="60">
        <f>'[3]03.2014.2 Rap.'!C35</f>
        <v>1569.3392099999999</v>
      </c>
      <c r="W7" s="60">
        <f>'[3]03.2014.2 Rap.'!D35</f>
        <v>784.47687999999994</v>
      </c>
      <c r="X7" s="60">
        <f>'[3]03.2014.2 Rap.'!G35</f>
        <v>206.75603000000001</v>
      </c>
      <c r="Y7" s="60">
        <f>'[3]03.2014.2 Rap.'!C36</f>
        <v>50.623845483870966</v>
      </c>
      <c r="Z7" s="50">
        <f>'[3]03.2014.2 Rap.'!D36</f>
        <v>25.305705806451609</v>
      </c>
      <c r="AA7" s="50">
        <f>'[3]03.2014.2 Rap.'!G36</f>
        <v>6.6695493548387104</v>
      </c>
      <c r="AB7" s="58">
        <f t="shared" si="1"/>
        <v>4.0720807753185086</v>
      </c>
      <c r="AC7" s="58">
        <f t="shared" si="2"/>
        <v>0.53648519681361739</v>
      </c>
      <c r="AD7" s="59">
        <f>'[3]03.2014.2 Rap.'!C37</f>
        <v>23010.838856304985</v>
      </c>
    </row>
    <row r="8" spans="1:30" ht="20.25" customHeight="1">
      <c r="A8" s="49" t="s">
        <v>29</v>
      </c>
      <c r="B8" s="50">
        <f>'[4]04.2014.1 Rap.'!L34</f>
        <v>314955</v>
      </c>
      <c r="C8" s="51">
        <f>'[4]04.2014.1 Rap.'!M34</f>
        <v>1025</v>
      </c>
      <c r="D8" s="52">
        <f t="shared" si="6"/>
        <v>301484</v>
      </c>
      <c r="E8" s="52">
        <f>'[4]04.2014.1 Rap.'!O34</f>
        <v>14496</v>
      </c>
      <c r="F8" s="53">
        <f t="shared" si="3"/>
        <v>315980</v>
      </c>
      <c r="G8" s="51">
        <f>'[4]04.2014.1 Rap.'!F34</f>
        <v>0</v>
      </c>
      <c r="H8" s="54">
        <f>'[4]04.2014.1 Rap.'!I36</f>
        <v>1787.846</v>
      </c>
      <c r="I8" s="55">
        <f>'[4]04.2014.1 Rap.'!I37</f>
        <v>59.594866666666668</v>
      </c>
      <c r="J8" s="56">
        <f t="shared" si="0"/>
        <v>5.6580986138363185</v>
      </c>
      <c r="K8" s="49" t="s">
        <v>29</v>
      </c>
      <c r="L8" s="57">
        <f>'[4]04.2014.3 Rap.'!C35</f>
        <v>111659.63800000002</v>
      </c>
      <c r="M8" s="50">
        <f>'[4]04.2014.3 Rap.'!D35</f>
        <v>49097.616999999998</v>
      </c>
      <c r="N8" s="57">
        <f>'[4]04.2014.3 Rap.'!G35</f>
        <v>8071.7729999999992</v>
      </c>
      <c r="O8" s="50">
        <f>'[4]04.2014.3 Rap.'!C36</f>
        <v>3721.9879333333342</v>
      </c>
      <c r="P8" s="50">
        <f>'[4]04.2014.3 Rap.'!D36</f>
        <v>1636.5872333333332</v>
      </c>
      <c r="Q8" s="50">
        <f>'[4]04.2014.3 Rap.'!G36</f>
        <v>269.0591</v>
      </c>
      <c r="R8" s="58">
        <f t="shared" si="4"/>
        <v>353.37565035761764</v>
      </c>
      <c r="S8" s="58">
        <f t="shared" si="5"/>
        <v>25.545202227989112</v>
      </c>
      <c r="T8" s="59">
        <f>'[4]04.2014.3 Rap.'!C37</f>
        <v>28630.676410256412</v>
      </c>
      <c r="U8" s="49" t="s">
        <v>29</v>
      </c>
      <c r="V8" s="60">
        <f>'[4]04.2014.2 Rap.'!C35</f>
        <v>1483.59085</v>
      </c>
      <c r="W8" s="60">
        <f>'[4]04.2014.2 Rap.'!D35</f>
        <v>615.13015999999993</v>
      </c>
      <c r="X8" s="60">
        <f>'[4]04.2014.2 Rap.'!G35</f>
        <v>188.79465999999999</v>
      </c>
      <c r="Y8" s="60">
        <f>'[4]04.2014.2 Rap.'!C36</f>
        <v>49.453028333333336</v>
      </c>
      <c r="Z8" s="50">
        <f>'[4]04.2014.2 Rap.'!D36</f>
        <v>20.504338666666666</v>
      </c>
      <c r="AA8" s="50">
        <f>'[4]04.2014.2 Rap.'!G36</f>
        <v>6.293155333333333</v>
      </c>
      <c r="AB8" s="58">
        <f t="shared" si="1"/>
        <v>4.6952049180327871</v>
      </c>
      <c r="AC8" s="58">
        <f t="shared" si="2"/>
        <v>0.597489271472878</v>
      </c>
      <c r="AD8" s="59">
        <f>'[4]04.2014.2 Rap.'!C37</f>
        <v>22478.649242424239</v>
      </c>
    </row>
    <row r="9" spans="1:30" ht="20.25" customHeight="1">
      <c r="A9" s="49" t="s">
        <v>30</v>
      </c>
      <c r="B9" s="61">
        <f>'[5]05.2014.1 Rap.'!L34</f>
        <v>347189</v>
      </c>
      <c r="C9" s="51">
        <f>'[5]05.2014.1 Rap.'!M34</f>
        <v>12892</v>
      </c>
      <c r="D9" s="52">
        <f t="shared" si="6"/>
        <v>321894</v>
      </c>
      <c r="E9" s="52">
        <f>'[5]05.2014.1 Rap.'!O34</f>
        <v>38187</v>
      </c>
      <c r="F9" s="53">
        <f t="shared" si="3"/>
        <v>360081</v>
      </c>
      <c r="G9" s="51">
        <f>'[5]05.2014.1 Rap.'!F34</f>
        <v>17130</v>
      </c>
      <c r="H9" s="54">
        <f>'[5]05.2014.1 Rap.'!I36</f>
        <v>3000.8944999999999</v>
      </c>
      <c r="I9" s="55">
        <f>'[5]05.2014.1 Rap.'!I37</f>
        <v>96.803048387096766</v>
      </c>
      <c r="J9" s="56">
        <f t="shared" si="0"/>
        <v>8.3339429183989164</v>
      </c>
      <c r="K9" s="49" t="s">
        <v>30</v>
      </c>
      <c r="L9" s="57">
        <f>'[5]05.2014.3 Rap.'!C35</f>
        <v>127056.28899999998</v>
      </c>
      <c r="M9" s="50">
        <f>'[5]05.2014.3 Rap.'!D35</f>
        <v>52184.148000000001</v>
      </c>
      <c r="N9" s="57">
        <f>'[5]05.2014.3 Rap.'!G35</f>
        <v>10329.195</v>
      </c>
      <c r="O9" s="50">
        <f>'[5]05.2014.3 Rap.'!C36</f>
        <v>4098.5899677419347</v>
      </c>
      <c r="P9" s="50">
        <f>'[5]05.2014.3 Rap.'!D36</f>
        <v>1683.3596129032258</v>
      </c>
      <c r="Q9" s="50">
        <f>'[5]05.2014.3 Rap.'!G36</f>
        <v>333.19983870967741</v>
      </c>
      <c r="R9" s="58">
        <f t="shared" si="4"/>
        <v>352.85474379375745</v>
      </c>
      <c r="S9" s="58">
        <f t="shared" si="5"/>
        <v>28.685754038674631</v>
      </c>
      <c r="T9" s="59">
        <f>'[5]05.2014.3 Rap.'!C37</f>
        <v>31527.615136476426</v>
      </c>
      <c r="U9" s="49" t="s">
        <v>30</v>
      </c>
      <c r="V9" s="60">
        <f>'[5]05.2014.2 Rap.'!C35</f>
        <v>1506.5060800000001</v>
      </c>
      <c r="W9" s="60">
        <f>'[5]05.2014.2 Rap.'!D35</f>
        <v>617.93337999999983</v>
      </c>
      <c r="X9" s="60">
        <f>'[5]05.2014.2 Rap.'!G35</f>
        <v>197.14438999999996</v>
      </c>
      <c r="Y9" s="60">
        <f>'[5]05.2014.2 Rap.'!C36</f>
        <v>48.596970322580646</v>
      </c>
      <c r="Z9" s="50">
        <f>'[5]05.2014.2 Rap.'!D36</f>
        <v>19.933334838709673</v>
      </c>
      <c r="AA9" s="50">
        <f>'[5]05.2014.2 Rap.'!G36</f>
        <v>6.3594964516129018</v>
      </c>
      <c r="AB9" s="58">
        <f t="shared" si="1"/>
        <v>4.1837977566158724</v>
      </c>
      <c r="AC9" s="58">
        <f t="shared" si="2"/>
        <v>0.54750011802899889</v>
      </c>
      <c r="AD9" s="59">
        <f>'[5]05.2014.2 Rap.'!C37</f>
        <v>22089.531964809383</v>
      </c>
    </row>
    <row r="10" spans="1:30" ht="20.25" customHeight="1">
      <c r="A10" s="49" t="s">
        <v>31</v>
      </c>
      <c r="B10" s="61"/>
      <c r="C10" s="51"/>
      <c r="D10" s="52">
        <f t="shared" si="6"/>
        <v>0</v>
      </c>
      <c r="E10" s="52"/>
      <c r="F10" s="53">
        <f t="shared" si="3"/>
        <v>0</v>
      </c>
      <c r="G10" s="51"/>
      <c r="H10" s="54"/>
      <c r="I10" s="55"/>
      <c r="J10" s="56" t="e">
        <f t="shared" si="0"/>
        <v>#DIV/0!</v>
      </c>
      <c r="K10" s="49" t="s">
        <v>31</v>
      </c>
      <c r="L10" s="57"/>
      <c r="M10" s="50"/>
      <c r="N10" s="57"/>
      <c r="O10" s="50"/>
      <c r="P10" s="50"/>
      <c r="Q10" s="50"/>
      <c r="R10" s="58" t="e">
        <f t="shared" si="4"/>
        <v>#DIV/0!</v>
      </c>
      <c r="S10" s="58" t="e">
        <f t="shared" si="5"/>
        <v>#DIV/0!</v>
      </c>
      <c r="T10" s="59"/>
      <c r="U10" s="49" t="s">
        <v>31</v>
      </c>
      <c r="V10" s="60"/>
      <c r="W10" s="60"/>
      <c r="X10" s="60"/>
      <c r="Y10" s="60"/>
      <c r="Z10" s="50"/>
      <c r="AA10" s="50"/>
      <c r="AB10" s="58" t="e">
        <f t="shared" si="1"/>
        <v>#DIV/0!</v>
      </c>
      <c r="AC10" s="58" t="e">
        <f t="shared" si="2"/>
        <v>#DIV/0!</v>
      </c>
      <c r="AD10" s="59"/>
    </row>
    <row r="11" spans="1:30" ht="20.25" customHeight="1">
      <c r="A11" s="49" t="s">
        <v>32</v>
      </c>
      <c r="B11" s="50"/>
      <c r="C11" s="51"/>
      <c r="D11" s="52">
        <f t="shared" si="6"/>
        <v>0</v>
      </c>
      <c r="E11" s="52"/>
      <c r="F11" s="53">
        <f t="shared" si="3"/>
        <v>0</v>
      </c>
      <c r="G11" s="51"/>
      <c r="H11" s="54"/>
      <c r="I11" s="55"/>
      <c r="J11" s="56" t="e">
        <f t="shared" si="0"/>
        <v>#DIV/0!</v>
      </c>
      <c r="K11" s="49" t="s">
        <v>32</v>
      </c>
      <c r="L11" s="57"/>
      <c r="M11" s="50"/>
      <c r="N11" s="57"/>
      <c r="O11" s="50"/>
      <c r="P11" s="50"/>
      <c r="Q11" s="50"/>
      <c r="R11" s="58" t="e">
        <f t="shared" si="4"/>
        <v>#DIV/0!</v>
      </c>
      <c r="S11" s="58" t="e">
        <f t="shared" si="5"/>
        <v>#DIV/0!</v>
      </c>
      <c r="T11" s="59"/>
      <c r="U11" s="49" t="s">
        <v>32</v>
      </c>
      <c r="V11" s="60"/>
      <c r="W11" s="60"/>
      <c r="X11" s="60"/>
      <c r="Y11" s="60"/>
      <c r="Z11" s="50"/>
      <c r="AA11" s="50"/>
      <c r="AB11" s="58" t="e">
        <f t="shared" si="1"/>
        <v>#DIV/0!</v>
      </c>
      <c r="AC11" s="58" t="e">
        <f t="shared" si="2"/>
        <v>#DIV/0!</v>
      </c>
      <c r="AD11" s="59"/>
    </row>
    <row r="12" spans="1:30" ht="20.25" customHeight="1">
      <c r="A12" s="49" t="s">
        <v>33</v>
      </c>
      <c r="B12" s="61"/>
      <c r="C12" s="51"/>
      <c r="D12" s="52">
        <f t="shared" si="6"/>
        <v>0</v>
      </c>
      <c r="E12" s="52"/>
      <c r="F12" s="53">
        <f t="shared" si="3"/>
        <v>0</v>
      </c>
      <c r="G12" s="51"/>
      <c r="H12" s="54"/>
      <c r="I12" s="55"/>
      <c r="J12" s="56" t="e">
        <f t="shared" si="0"/>
        <v>#DIV/0!</v>
      </c>
      <c r="K12" s="49" t="s">
        <v>33</v>
      </c>
      <c r="L12" s="57"/>
      <c r="M12" s="50"/>
      <c r="N12" s="57"/>
      <c r="O12" s="50"/>
      <c r="P12" s="50"/>
      <c r="Q12" s="50"/>
      <c r="R12" s="58" t="e">
        <f t="shared" si="4"/>
        <v>#DIV/0!</v>
      </c>
      <c r="S12" s="58" t="e">
        <f t="shared" si="5"/>
        <v>#DIV/0!</v>
      </c>
      <c r="T12" s="59"/>
      <c r="U12" s="49" t="s">
        <v>33</v>
      </c>
      <c r="V12" s="60"/>
      <c r="W12" s="60"/>
      <c r="X12" s="60"/>
      <c r="Y12" s="60"/>
      <c r="Z12" s="50"/>
      <c r="AA12" s="50"/>
      <c r="AB12" s="58" t="e">
        <f t="shared" si="1"/>
        <v>#DIV/0!</v>
      </c>
      <c r="AC12" s="58" t="e">
        <f t="shared" si="2"/>
        <v>#DIV/0!</v>
      </c>
      <c r="AD12" s="59"/>
    </row>
    <row r="13" spans="1:30" ht="20.25" customHeight="1">
      <c r="A13" s="49" t="s">
        <v>34</v>
      </c>
      <c r="B13" s="61"/>
      <c r="C13" s="51"/>
      <c r="D13" s="52">
        <f t="shared" si="6"/>
        <v>0</v>
      </c>
      <c r="E13" s="52"/>
      <c r="F13" s="53">
        <f t="shared" si="3"/>
        <v>0</v>
      </c>
      <c r="G13" s="51"/>
      <c r="H13" s="54"/>
      <c r="I13" s="55"/>
      <c r="J13" s="56" t="e">
        <f t="shared" si="0"/>
        <v>#DIV/0!</v>
      </c>
      <c r="K13" s="49" t="s">
        <v>34</v>
      </c>
      <c r="L13" s="50"/>
      <c r="M13" s="50"/>
      <c r="N13" s="57"/>
      <c r="O13" s="50"/>
      <c r="P13" s="50"/>
      <c r="Q13" s="50"/>
      <c r="R13" s="58" t="e">
        <f t="shared" si="4"/>
        <v>#DIV/0!</v>
      </c>
      <c r="S13" s="58" t="e">
        <f t="shared" si="5"/>
        <v>#DIV/0!</v>
      </c>
      <c r="T13" s="59"/>
      <c r="U13" s="49" t="s">
        <v>34</v>
      </c>
      <c r="V13" s="60"/>
      <c r="W13" s="60"/>
      <c r="X13" s="60"/>
      <c r="Y13" s="60"/>
      <c r="Z13" s="50"/>
      <c r="AA13" s="50"/>
      <c r="AB13" s="58" t="e">
        <f t="shared" si="1"/>
        <v>#DIV/0!</v>
      </c>
      <c r="AC13" s="58" t="e">
        <f t="shared" si="2"/>
        <v>#DIV/0!</v>
      </c>
      <c r="AD13" s="59"/>
    </row>
    <row r="14" spans="1:30" ht="20.25" customHeight="1">
      <c r="A14" s="49" t="s">
        <v>35</v>
      </c>
      <c r="B14" s="61"/>
      <c r="C14" s="51"/>
      <c r="D14" s="52">
        <f t="shared" si="6"/>
        <v>0</v>
      </c>
      <c r="E14" s="52"/>
      <c r="F14" s="53">
        <f t="shared" si="3"/>
        <v>0</v>
      </c>
      <c r="G14" s="51"/>
      <c r="H14" s="54"/>
      <c r="I14" s="55"/>
      <c r="J14" s="56" t="e">
        <f t="shared" si="0"/>
        <v>#DIV/0!</v>
      </c>
      <c r="K14" s="49" t="s">
        <v>35</v>
      </c>
      <c r="L14" s="57"/>
      <c r="M14" s="50"/>
      <c r="N14" s="57"/>
      <c r="O14" s="50"/>
      <c r="P14" s="50"/>
      <c r="Q14" s="50"/>
      <c r="R14" s="58" t="e">
        <f t="shared" si="4"/>
        <v>#DIV/0!</v>
      </c>
      <c r="S14" s="58" t="e">
        <f t="shared" si="5"/>
        <v>#DIV/0!</v>
      </c>
      <c r="T14" s="59"/>
      <c r="U14" s="49" t="s">
        <v>35</v>
      </c>
      <c r="V14" s="60"/>
      <c r="W14" s="60"/>
      <c r="X14" s="60"/>
      <c r="Y14" s="60"/>
      <c r="Z14" s="50"/>
      <c r="AA14" s="50"/>
      <c r="AB14" s="58" t="e">
        <f t="shared" si="1"/>
        <v>#DIV/0!</v>
      </c>
      <c r="AC14" s="58" t="e">
        <f t="shared" si="2"/>
        <v>#DIV/0!</v>
      </c>
      <c r="AD14" s="59"/>
    </row>
    <row r="15" spans="1:30" ht="20.25" customHeight="1">
      <c r="A15" s="49" t="s">
        <v>36</v>
      </c>
      <c r="B15" s="61"/>
      <c r="C15" s="51"/>
      <c r="D15" s="52">
        <f t="shared" si="6"/>
        <v>0</v>
      </c>
      <c r="E15" s="52"/>
      <c r="F15" s="53">
        <f t="shared" si="3"/>
        <v>0</v>
      </c>
      <c r="G15" s="51"/>
      <c r="H15" s="54"/>
      <c r="I15" s="55"/>
      <c r="J15" s="56" t="e">
        <f t="shared" si="0"/>
        <v>#DIV/0!</v>
      </c>
      <c r="K15" s="49" t="s">
        <v>36</v>
      </c>
      <c r="L15" s="57"/>
      <c r="M15" s="50"/>
      <c r="N15" s="57"/>
      <c r="O15" s="50"/>
      <c r="P15" s="50"/>
      <c r="Q15" s="50"/>
      <c r="R15" s="58" t="e">
        <f t="shared" si="4"/>
        <v>#DIV/0!</v>
      </c>
      <c r="S15" s="58" t="e">
        <f t="shared" si="5"/>
        <v>#DIV/0!</v>
      </c>
      <c r="T15" s="59"/>
      <c r="U15" s="49" t="s">
        <v>36</v>
      </c>
      <c r="V15" s="60"/>
      <c r="W15" s="60"/>
      <c r="X15" s="60"/>
      <c r="Y15" s="60"/>
      <c r="Z15" s="50"/>
      <c r="AA15" s="50"/>
      <c r="AB15" s="58" t="e">
        <f t="shared" si="1"/>
        <v>#DIV/0!</v>
      </c>
      <c r="AC15" s="58" t="e">
        <f t="shared" si="2"/>
        <v>#DIV/0!</v>
      </c>
      <c r="AD15" s="59"/>
    </row>
    <row r="16" spans="1:30" ht="20.25" customHeight="1" thickBot="1">
      <c r="A16" s="62" t="s">
        <v>37</v>
      </c>
      <c r="B16" s="63"/>
      <c r="C16" s="64"/>
      <c r="D16" s="52">
        <f t="shared" si="6"/>
        <v>0</v>
      </c>
      <c r="E16" s="65"/>
      <c r="F16" s="66">
        <f t="shared" si="3"/>
        <v>0</v>
      </c>
      <c r="G16" s="67"/>
      <c r="H16" s="68"/>
      <c r="I16" s="69"/>
      <c r="J16" s="70" t="e">
        <f t="shared" si="0"/>
        <v>#DIV/0!</v>
      </c>
      <c r="K16" s="62" t="s">
        <v>37</v>
      </c>
      <c r="L16" s="71"/>
      <c r="M16" s="72"/>
      <c r="N16" s="71"/>
      <c r="O16" s="72"/>
      <c r="P16" s="72"/>
      <c r="Q16" s="72"/>
      <c r="R16" s="73" t="e">
        <f t="shared" si="4"/>
        <v>#DIV/0!</v>
      </c>
      <c r="S16" s="74" t="e">
        <f t="shared" si="5"/>
        <v>#DIV/0!</v>
      </c>
      <c r="T16" s="75"/>
      <c r="U16" s="62" t="s">
        <v>37</v>
      </c>
      <c r="V16" s="76"/>
      <c r="W16" s="76"/>
      <c r="X16" s="76"/>
      <c r="Y16" s="76"/>
      <c r="Z16" s="72"/>
      <c r="AA16" s="72"/>
      <c r="AB16" s="74" t="e">
        <f t="shared" si="1"/>
        <v>#DIV/0!</v>
      </c>
      <c r="AC16" s="73" t="e">
        <f t="shared" si="2"/>
        <v>#DIV/0!</v>
      </c>
      <c r="AD16" s="75"/>
    </row>
    <row r="17" spans="1:30" ht="22.5" customHeight="1" thickBot="1">
      <c r="A17" s="77" t="s">
        <v>38</v>
      </c>
      <c r="B17" s="78">
        <f t="shared" ref="B17:H17" si="7">SUM(B5:B16)</f>
        <v>2149307</v>
      </c>
      <c r="C17" s="79">
        <f t="shared" si="7"/>
        <v>60026</v>
      </c>
      <c r="D17" s="80">
        <f t="shared" si="7"/>
        <v>2025919</v>
      </c>
      <c r="E17" s="80">
        <f t="shared" si="7"/>
        <v>183414</v>
      </c>
      <c r="F17" s="81">
        <f t="shared" si="7"/>
        <v>2209333</v>
      </c>
      <c r="G17" s="82">
        <f t="shared" si="7"/>
        <v>66090</v>
      </c>
      <c r="H17" s="83">
        <f t="shared" si="7"/>
        <v>13485.327000000001</v>
      </c>
      <c r="I17" s="84"/>
      <c r="J17" s="85"/>
      <c r="K17" s="77" t="s">
        <v>38</v>
      </c>
      <c r="L17" s="86">
        <f>SUM(L5:L16)</f>
        <v>584081.66800000006</v>
      </c>
      <c r="M17" s="87">
        <f>SUM(M5:M16)</f>
        <v>301382.23200000002</v>
      </c>
      <c r="N17" s="86">
        <f>SUM(N5:N16)</f>
        <v>52658.889000000003</v>
      </c>
      <c r="O17" s="42"/>
      <c r="P17" s="42"/>
      <c r="Q17" s="42"/>
      <c r="R17" s="45"/>
      <c r="S17" s="88"/>
      <c r="T17" s="89"/>
      <c r="U17" s="77" t="s">
        <v>38</v>
      </c>
      <c r="V17" s="90">
        <f>SUM(V5:V16)</f>
        <v>7412.9653399999997</v>
      </c>
      <c r="W17" s="90">
        <f>SUM(W5:W16)</f>
        <v>3859.6383000000001</v>
      </c>
      <c r="X17" s="90">
        <f>SUM(X5:X16)</f>
        <v>986.25810000000001</v>
      </c>
      <c r="Y17" s="90"/>
      <c r="Z17" s="87"/>
      <c r="AA17" s="87"/>
      <c r="AB17" s="91"/>
      <c r="AC17" s="92"/>
      <c r="AD17" s="93"/>
    </row>
    <row r="18" spans="1:30" ht="22.5" customHeight="1" thickBot="1">
      <c r="A18" s="94" t="s">
        <v>39</v>
      </c>
      <c r="B18" s="95">
        <f t="shared" ref="B18:I18" si="8">AVERAGE(B5:B16)</f>
        <v>429861.4</v>
      </c>
      <c r="C18" s="96">
        <f t="shared" si="8"/>
        <v>12005.2</v>
      </c>
      <c r="D18" s="97">
        <f>AVERAGE(D5:D9)</f>
        <v>405183.8</v>
      </c>
      <c r="E18" s="97">
        <f t="shared" si="8"/>
        <v>36682.800000000003</v>
      </c>
      <c r="F18" s="98">
        <f>AVERAGE(F5:F9)</f>
        <v>441866.6</v>
      </c>
      <c r="G18" s="99">
        <f t="shared" si="8"/>
        <v>13218</v>
      </c>
      <c r="H18" s="100">
        <f t="shared" si="8"/>
        <v>2697.0654000000004</v>
      </c>
      <c r="I18" s="101">
        <f t="shared" si="8"/>
        <v>89.56727471582181</v>
      </c>
      <c r="J18" s="102">
        <f>AVERAGE(J5:J9)</f>
        <v>6.225275348364991</v>
      </c>
      <c r="K18" s="94" t="s">
        <v>39</v>
      </c>
      <c r="L18" s="96">
        <f t="shared" ref="L18:T18" si="9">AVERAGE(L5:L16)</f>
        <v>116816.33360000001</v>
      </c>
      <c r="M18" s="97">
        <f t="shared" si="9"/>
        <v>60276.446400000001</v>
      </c>
      <c r="N18" s="96">
        <f t="shared" si="9"/>
        <v>10531.7778</v>
      </c>
      <c r="O18" s="97">
        <f t="shared" si="9"/>
        <v>3869.4197401228885</v>
      </c>
      <c r="P18" s="97">
        <f t="shared" si="9"/>
        <v>2001.4623699385563</v>
      </c>
      <c r="Q18" s="97">
        <f t="shared" si="9"/>
        <v>349.5599206912442</v>
      </c>
      <c r="R18" s="103">
        <f>AVERAGE(R5:R9)</f>
        <v>281.196173555602</v>
      </c>
      <c r="S18" s="103">
        <f>AVERAGE(S5:S9)</f>
        <v>24.472243160475024</v>
      </c>
      <c r="T18" s="104">
        <f t="shared" si="9"/>
        <v>29764.767231714526</v>
      </c>
      <c r="U18" s="94" t="s">
        <v>39</v>
      </c>
      <c r="V18" s="105">
        <f t="shared" ref="V18:AD18" si="10">AVERAGE(V5:V16)</f>
        <v>1482.5930679999999</v>
      </c>
      <c r="W18" s="105">
        <f t="shared" si="10"/>
        <v>771.92766000000006</v>
      </c>
      <c r="X18" s="105">
        <f t="shared" si="10"/>
        <v>197.25162</v>
      </c>
      <c r="Y18" s="105">
        <f t="shared" si="10"/>
        <v>49.102078323348699</v>
      </c>
      <c r="Z18" s="97">
        <f t="shared" si="10"/>
        <v>25.639402823195088</v>
      </c>
      <c r="AA18" s="97">
        <f t="shared" si="10"/>
        <v>6.5443870205837156</v>
      </c>
      <c r="AB18" s="103">
        <f>AVERAGE(AB5:AB9)</f>
        <v>3.5843679479465238</v>
      </c>
      <c r="AC18" s="103">
        <f>AVERAGE(AC5:AC9)</f>
        <v>0.47354029912824647</v>
      </c>
      <c r="AD18" s="104">
        <f t="shared" si="10"/>
        <v>22319.126510613041</v>
      </c>
    </row>
    <row r="19" spans="1:30" ht="22.5" customHeight="1">
      <c r="A19" s="79"/>
      <c r="B19" s="79"/>
      <c r="C19" s="79"/>
      <c r="D19" s="79"/>
      <c r="E19" s="79"/>
      <c r="F19" s="106"/>
      <c r="G19" s="106"/>
      <c r="H19" s="107"/>
      <c r="I19" s="107"/>
      <c r="J19" s="108"/>
      <c r="K19" s="79"/>
      <c r="L19" s="106"/>
      <c r="M19" s="106"/>
      <c r="N19" s="109"/>
      <c r="O19" s="109"/>
      <c r="P19" s="109"/>
      <c r="Q19" s="109"/>
      <c r="R19" s="109"/>
      <c r="S19" s="109"/>
      <c r="T19" s="110"/>
      <c r="U19" s="79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0" ht="22.5" customHeight="1">
      <c r="A20" s="113"/>
      <c r="B20" s="113"/>
      <c r="C20" s="113"/>
      <c r="D20" s="114"/>
      <c r="E20" s="113"/>
      <c r="F20" s="115"/>
      <c r="G20" s="115"/>
      <c r="T20" s="116"/>
      <c r="U20" s="115"/>
      <c r="V20" s="117"/>
      <c r="W20" s="117"/>
      <c r="X20" s="117"/>
      <c r="Y20" s="117"/>
      <c r="Z20" s="117"/>
      <c r="AA20" s="117"/>
      <c r="AB20" s="117"/>
      <c r="AC20" s="117"/>
      <c r="AD20" s="118"/>
    </row>
  </sheetData>
  <mergeCells count="7">
    <mergeCell ref="V3:AD3"/>
    <mergeCell ref="A3:A4"/>
    <mergeCell ref="B3:F3"/>
    <mergeCell ref="H3:J3"/>
    <mergeCell ref="K3:K4"/>
    <mergeCell ref="L3:T3"/>
    <mergeCell ref="U3:U4"/>
  </mergeCells>
  <pageMargins left="0.27559055118110237" right="0.27559055118110237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O23"/>
  <sheetViews>
    <sheetView topLeftCell="A2" zoomScaleNormal="100" workbookViewId="0">
      <selection activeCell="P20" sqref="P20"/>
    </sheetView>
  </sheetViews>
  <sheetFormatPr baseColWidth="10" defaultRowHeight="12.75"/>
  <cols>
    <col min="1" max="1" width="15" style="2" customWidth="1"/>
    <col min="2" max="3" width="13.42578125" style="2" customWidth="1"/>
    <col min="4" max="7" width="11.5703125" style="2" customWidth="1"/>
    <col min="8" max="8" width="10.85546875" style="2" customWidth="1"/>
    <col min="9" max="11" width="11.5703125" style="2" customWidth="1"/>
    <col min="12" max="12" width="10.85546875" style="2" customWidth="1"/>
    <col min="13" max="255" width="11.42578125" style="2"/>
    <col min="256" max="256" width="15" style="2" customWidth="1"/>
    <col min="257" max="258" width="13.42578125" style="2" customWidth="1"/>
    <col min="259" max="262" width="11.5703125" style="2" customWidth="1"/>
    <col min="263" max="263" width="10.85546875" style="2" customWidth="1"/>
    <col min="264" max="266" width="11.5703125" style="2" customWidth="1"/>
    <col min="267" max="267" width="10.85546875" style="2" customWidth="1"/>
    <col min="268" max="511" width="11.42578125" style="2"/>
    <col min="512" max="512" width="15" style="2" customWidth="1"/>
    <col min="513" max="514" width="13.42578125" style="2" customWidth="1"/>
    <col min="515" max="518" width="11.5703125" style="2" customWidth="1"/>
    <col min="519" max="519" width="10.85546875" style="2" customWidth="1"/>
    <col min="520" max="522" width="11.5703125" style="2" customWidth="1"/>
    <col min="523" max="523" width="10.85546875" style="2" customWidth="1"/>
    <col min="524" max="767" width="11.42578125" style="2"/>
    <col min="768" max="768" width="15" style="2" customWidth="1"/>
    <col min="769" max="770" width="13.42578125" style="2" customWidth="1"/>
    <col min="771" max="774" width="11.5703125" style="2" customWidth="1"/>
    <col min="775" max="775" width="10.85546875" style="2" customWidth="1"/>
    <col min="776" max="778" width="11.5703125" style="2" customWidth="1"/>
    <col min="779" max="779" width="10.85546875" style="2" customWidth="1"/>
    <col min="780" max="1023" width="11.42578125" style="2"/>
    <col min="1024" max="1024" width="15" style="2" customWidth="1"/>
    <col min="1025" max="1026" width="13.42578125" style="2" customWidth="1"/>
    <col min="1027" max="1030" width="11.5703125" style="2" customWidth="1"/>
    <col min="1031" max="1031" width="10.85546875" style="2" customWidth="1"/>
    <col min="1032" max="1034" width="11.5703125" style="2" customWidth="1"/>
    <col min="1035" max="1035" width="10.85546875" style="2" customWidth="1"/>
    <col min="1036" max="1279" width="11.42578125" style="2"/>
    <col min="1280" max="1280" width="15" style="2" customWidth="1"/>
    <col min="1281" max="1282" width="13.42578125" style="2" customWidth="1"/>
    <col min="1283" max="1286" width="11.5703125" style="2" customWidth="1"/>
    <col min="1287" max="1287" width="10.85546875" style="2" customWidth="1"/>
    <col min="1288" max="1290" width="11.5703125" style="2" customWidth="1"/>
    <col min="1291" max="1291" width="10.85546875" style="2" customWidth="1"/>
    <col min="1292" max="1535" width="11.42578125" style="2"/>
    <col min="1536" max="1536" width="15" style="2" customWidth="1"/>
    <col min="1537" max="1538" width="13.42578125" style="2" customWidth="1"/>
    <col min="1539" max="1542" width="11.5703125" style="2" customWidth="1"/>
    <col min="1543" max="1543" width="10.85546875" style="2" customWidth="1"/>
    <col min="1544" max="1546" width="11.5703125" style="2" customWidth="1"/>
    <col min="1547" max="1547" width="10.85546875" style="2" customWidth="1"/>
    <col min="1548" max="1791" width="11.42578125" style="2"/>
    <col min="1792" max="1792" width="15" style="2" customWidth="1"/>
    <col min="1793" max="1794" width="13.42578125" style="2" customWidth="1"/>
    <col min="1795" max="1798" width="11.5703125" style="2" customWidth="1"/>
    <col min="1799" max="1799" width="10.85546875" style="2" customWidth="1"/>
    <col min="1800" max="1802" width="11.5703125" style="2" customWidth="1"/>
    <col min="1803" max="1803" width="10.85546875" style="2" customWidth="1"/>
    <col min="1804" max="2047" width="11.42578125" style="2"/>
    <col min="2048" max="2048" width="15" style="2" customWidth="1"/>
    <col min="2049" max="2050" width="13.42578125" style="2" customWidth="1"/>
    <col min="2051" max="2054" width="11.5703125" style="2" customWidth="1"/>
    <col min="2055" max="2055" width="10.85546875" style="2" customWidth="1"/>
    <col min="2056" max="2058" width="11.5703125" style="2" customWidth="1"/>
    <col min="2059" max="2059" width="10.85546875" style="2" customWidth="1"/>
    <col min="2060" max="2303" width="11.42578125" style="2"/>
    <col min="2304" max="2304" width="15" style="2" customWidth="1"/>
    <col min="2305" max="2306" width="13.42578125" style="2" customWidth="1"/>
    <col min="2307" max="2310" width="11.5703125" style="2" customWidth="1"/>
    <col min="2311" max="2311" width="10.85546875" style="2" customWidth="1"/>
    <col min="2312" max="2314" width="11.5703125" style="2" customWidth="1"/>
    <col min="2315" max="2315" width="10.85546875" style="2" customWidth="1"/>
    <col min="2316" max="2559" width="11.42578125" style="2"/>
    <col min="2560" max="2560" width="15" style="2" customWidth="1"/>
    <col min="2561" max="2562" width="13.42578125" style="2" customWidth="1"/>
    <col min="2563" max="2566" width="11.5703125" style="2" customWidth="1"/>
    <col min="2567" max="2567" width="10.85546875" style="2" customWidth="1"/>
    <col min="2568" max="2570" width="11.5703125" style="2" customWidth="1"/>
    <col min="2571" max="2571" width="10.85546875" style="2" customWidth="1"/>
    <col min="2572" max="2815" width="11.42578125" style="2"/>
    <col min="2816" max="2816" width="15" style="2" customWidth="1"/>
    <col min="2817" max="2818" width="13.42578125" style="2" customWidth="1"/>
    <col min="2819" max="2822" width="11.5703125" style="2" customWidth="1"/>
    <col min="2823" max="2823" width="10.85546875" style="2" customWidth="1"/>
    <col min="2824" max="2826" width="11.5703125" style="2" customWidth="1"/>
    <col min="2827" max="2827" width="10.85546875" style="2" customWidth="1"/>
    <col min="2828" max="3071" width="11.42578125" style="2"/>
    <col min="3072" max="3072" width="15" style="2" customWidth="1"/>
    <col min="3073" max="3074" width="13.42578125" style="2" customWidth="1"/>
    <col min="3075" max="3078" width="11.5703125" style="2" customWidth="1"/>
    <col min="3079" max="3079" width="10.85546875" style="2" customWidth="1"/>
    <col min="3080" max="3082" width="11.5703125" style="2" customWidth="1"/>
    <col min="3083" max="3083" width="10.85546875" style="2" customWidth="1"/>
    <col min="3084" max="3327" width="11.42578125" style="2"/>
    <col min="3328" max="3328" width="15" style="2" customWidth="1"/>
    <col min="3329" max="3330" width="13.42578125" style="2" customWidth="1"/>
    <col min="3331" max="3334" width="11.5703125" style="2" customWidth="1"/>
    <col min="3335" max="3335" width="10.85546875" style="2" customWidth="1"/>
    <col min="3336" max="3338" width="11.5703125" style="2" customWidth="1"/>
    <col min="3339" max="3339" width="10.85546875" style="2" customWidth="1"/>
    <col min="3340" max="3583" width="11.42578125" style="2"/>
    <col min="3584" max="3584" width="15" style="2" customWidth="1"/>
    <col min="3585" max="3586" width="13.42578125" style="2" customWidth="1"/>
    <col min="3587" max="3590" width="11.5703125" style="2" customWidth="1"/>
    <col min="3591" max="3591" width="10.85546875" style="2" customWidth="1"/>
    <col min="3592" max="3594" width="11.5703125" style="2" customWidth="1"/>
    <col min="3595" max="3595" width="10.85546875" style="2" customWidth="1"/>
    <col min="3596" max="3839" width="11.42578125" style="2"/>
    <col min="3840" max="3840" width="15" style="2" customWidth="1"/>
    <col min="3841" max="3842" width="13.42578125" style="2" customWidth="1"/>
    <col min="3843" max="3846" width="11.5703125" style="2" customWidth="1"/>
    <col min="3847" max="3847" width="10.85546875" style="2" customWidth="1"/>
    <col min="3848" max="3850" width="11.5703125" style="2" customWidth="1"/>
    <col min="3851" max="3851" width="10.85546875" style="2" customWidth="1"/>
    <col min="3852" max="4095" width="11.42578125" style="2"/>
    <col min="4096" max="4096" width="15" style="2" customWidth="1"/>
    <col min="4097" max="4098" width="13.42578125" style="2" customWidth="1"/>
    <col min="4099" max="4102" width="11.5703125" style="2" customWidth="1"/>
    <col min="4103" max="4103" width="10.85546875" style="2" customWidth="1"/>
    <col min="4104" max="4106" width="11.5703125" style="2" customWidth="1"/>
    <col min="4107" max="4107" width="10.85546875" style="2" customWidth="1"/>
    <col min="4108" max="4351" width="11.42578125" style="2"/>
    <col min="4352" max="4352" width="15" style="2" customWidth="1"/>
    <col min="4353" max="4354" width="13.42578125" style="2" customWidth="1"/>
    <col min="4355" max="4358" width="11.5703125" style="2" customWidth="1"/>
    <col min="4359" max="4359" width="10.85546875" style="2" customWidth="1"/>
    <col min="4360" max="4362" width="11.5703125" style="2" customWidth="1"/>
    <col min="4363" max="4363" width="10.85546875" style="2" customWidth="1"/>
    <col min="4364" max="4607" width="11.42578125" style="2"/>
    <col min="4608" max="4608" width="15" style="2" customWidth="1"/>
    <col min="4609" max="4610" width="13.42578125" style="2" customWidth="1"/>
    <col min="4611" max="4614" width="11.5703125" style="2" customWidth="1"/>
    <col min="4615" max="4615" width="10.85546875" style="2" customWidth="1"/>
    <col min="4616" max="4618" width="11.5703125" style="2" customWidth="1"/>
    <col min="4619" max="4619" width="10.85546875" style="2" customWidth="1"/>
    <col min="4620" max="4863" width="11.42578125" style="2"/>
    <col min="4864" max="4864" width="15" style="2" customWidth="1"/>
    <col min="4865" max="4866" width="13.42578125" style="2" customWidth="1"/>
    <col min="4867" max="4870" width="11.5703125" style="2" customWidth="1"/>
    <col min="4871" max="4871" width="10.85546875" style="2" customWidth="1"/>
    <col min="4872" max="4874" width="11.5703125" style="2" customWidth="1"/>
    <col min="4875" max="4875" width="10.85546875" style="2" customWidth="1"/>
    <col min="4876" max="5119" width="11.42578125" style="2"/>
    <col min="5120" max="5120" width="15" style="2" customWidth="1"/>
    <col min="5121" max="5122" width="13.42578125" style="2" customWidth="1"/>
    <col min="5123" max="5126" width="11.5703125" style="2" customWidth="1"/>
    <col min="5127" max="5127" width="10.85546875" style="2" customWidth="1"/>
    <col min="5128" max="5130" width="11.5703125" style="2" customWidth="1"/>
    <col min="5131" max="5131" width="10.85546875" style="2" customWidth="1"/>
    <col min="5132" max="5375" width="11.42578125" style="2"/>
    <col min="5376" max="5376" width="15" style="2" customWidth="1"/>
    <col min="5377" max="5378" width="13.42578125" style="2" customWidth="1"/>
    <col min="5379" max="5382" width="11.5703125" style="2" customWidth="1"/>
    <col min="5383" max="5383" width="10.85546875" style="2" customWidth="1"/>
    <col min="5384" max="5386" width="11.5703125" style="2" customWidth="1"/>
    <col min="5387" max="5387" width="10.85546875" style="2" customWidth="1"/>
    <col min="5388" max="5631" width="11.42578125" style="2"/>
    <col min="5632" max="5632" width="15" style="2" customWidth="1"/>
    <col min="5633" max="5634" width="13.42578125" style="2" customWidth="1"/>
    <col min="5635" max="5638" width="11.5703125" style="2" customWidth="1"/>
    <col min="5639" max="5639" width="10.85546875" style="2" customWidth="1"/>
    <col min="5640" max="5642" width="11.5703125" style="2" customWidth="1"/>
    <col min="5643" max="5643" width="10.85546875" style="2" customWidth="1"/>
    <col min="5644" max="5887" width="11.42578125" style="2"/>
    <col min="5888" max="5888" width="15" style="2" customWidth="1"/>
    <col min="5889" max="5890" width="13.42578125" style="2" customWidth="1"/>
    <col min="5891" max="5894" width="11.5703125" style="2" customWidth="1"/>
    <col min="5895" max="5895" width="10.85546875" style="2" customWidth="1"/>
    <col min="5896" max="5898" width="11.5703125" style="2" customWidth="1"/>
    <col min="5899" max="5899" width="10.85546875" style="2" customWidth="1"/>
    <col min="5900" max="6143" width="11.42578125" style="2"/>
    <col min="6144" max="6144" width="15" style="2" customWidth="1"/>
    <col min="6145" max="6146" width="13.42578125" style="2" customWidth="1"/>
    <col min="6147" max="6150" width="11.5703125" style="2" customWidth="1"/>
    <col min="6151" max="6151" width="10.85546875" style="2" customWidth="1"/>
    <col min="6152" max="6154" width="11.5703125" style="2" customWidth="1"/>
    <col min="6155" max="6155" width="10.85546875" style="2" customWidth="1"/>
    <col min="6156" max="6399" width="11.42578125" style="2"/>
    <col min="6400" max="6400" width="15" style="2" customWidth="1"/>
    <col min="6401" max="6402" width="13.42578125" style="2" customWidth="1"/>
    <col min="6403" max="6406" width="11.5703125" style="2" customWidth="1"/>
    <col min="6407" max="6407" width="10.85546875" style="2" customWidth="1"/>
    <col min="6408" max="6410" width="11.5703125" style="2" customWidth="1"/>
    <col min="6411" max="6411" width="10.85546875" style="2" customWidth="1"/>
    <col min="6412" max="6655" width="11.42578125" style="2"/>
    <col min="6656" max="6656" width="15" style="2" customWidth="1"/>
    <col min="6657" max="6658" width="13.42578125" style="2" customWidth="1"/>
    <col min="6659" max="6662" width="11.5703125" style="2" customWidth="1"/>
    <col min="6663" max="6663" width="10.85546875" style="2" customWidth="1"/>
    <col min="6664" max="6666" width="11.5703125" style="2" customWidth="1"/>
    <col min="6667" max="6667" width="10.85546875" style="2" customWidth="1"/>
    <col min="6668" max="6911" width="11.42578125" style="2"/>
    <col min="6912" max="6912" width="15" style="2" customWidth="1"/>
    <col min="6913" max="6914" width="13.42578125" style="2" customWidth="1"/>
    <col min="6915" max="6918" width="11.5703125" style="2" customWidth="1"/>
    <col min="6919" max="6919" width="10.85546875" style="2" customWidth="1"/>
    <col min="6920" max="6922" width="11.5703125" style="2" customWidth="1"/>
    <col min="6923" max="6923" width="10.85546875" style="2" customWidth="1"/>
    <col min="6924" max="7167" width="11.42578125" style="2"/>
    <col min="7168" max="7168" width="15" style="2" customWidth="1"/>
    <col min="7169" max="7170" width="13.42578125" style="2" customWidth="1"/>
    <col min="7171" max="7174" width="11.5703125" style="2" customWidth="1"/>
    <col min="7175" max="7175" width="10.85546875" style="2" customWidth="1"/>
    <col min="7176" max="7178" width="11.5703125" style="2" customWidth="1"/>
    <col min="7179" max="7179" width="10.85546875" style="2" customWidth="1"/>
    <col min="7180" max="7423" width="11.42578125" style="2"/>
    <col min="7424" max="7424" width="15" style="2" customWidth="1"/>
    <col min="7425" max="7426" width="13.42578125" style="2" customWidth="1"/>
    <col min="7427" max="7430" width="11.5703125" style="2" customWidth="1"/>
    <col min="7431" max="7431" width="10.85546875" style="2" customWidth="1"/>
    <col min="7432" max="7434" width="11.5703125" style="2" customWidth="1"/>
    <col min="7435" max="7435" width="10.85546875" style="2" customWidth="1"/>
    <col min="7436" max="7679" width="11.42578125" style="2"/>
    <col min="7680" max="7680" width="15" style="2" customWidth="1"/>
    <col min="7681" max="7682" width="13.42578125" style="2" customWidth="1"/>
    <col min="7683" max="7686" width="11.5703125" style="2" customWidth="1"/>
    <col min="7687" max="7687" width="10.85546875" style="2" customWidth="1"/>
    <col min="7688" max="7690" width="11.5703125" style="2" customWidth="1"/>
    <col min="7691" max="7691" width="10.85546875" style="2" customWidth="1"/>
    <col min="7692" max="7935" width="11.42578125" style="2"/>
    <col min="7936" max="7936" width="15" style="2" customWidth="1"/>
    <col min="7937" max="7938" width="13.42578125" style="2" customWidth="1"/>
    <col min="7939" max="7942" width="11.5703125" style="2" customWidth="1"/>
    <col min="7943" max="7943" width="10.85546875" style="2" customWidth="1"/>
    <col min="7944" max="7946" width="11.5703125" style="2" customWidth="1"/>
    <col min="7947" max="7947" width="10.85546875" style="2" customWidth="1"/>
    <col min="7948" max="8191" width="11.42578125" style="2"/>
    <col min="8192" max="8192" width="15" style="2" customWidth="1"/>
    <col min="8193" max="8194" width="13.42578125" style="2" customWidth="1"/>
    <col min="8195" max="8198" width="11.5703125" style="2" customWidth="1"/>
    <col min="8199" max="8199" width="10.85546875" style="2" customWidth="1"/>
    <col min="8200" max="8202" width="11.5703125" style="2" customWidth="1"/>
    <col min="8203" max="8203" width="10.85546875" style="2" customWidth="1"/>
    <col min="8204" max="8447" width="11.42578125" style="2"/>
    <col min="8448" max="8448" width="15" style="2" customWidth="1"/>
    <col min="8449" max="8450" width="13.42578125" style="2" customWidth="1"/>
    <col min="8451" max="8454" width="11.5703125" style="2" customWidth="1"/>
    <col min="8455" max="8455" width="10.85546875" style="2" customWidth="1"/>
    <col min="8456" max="8458" width="11.5703125" style="2" customWidth="1"/>
    <col min="8459" max="8459" width="10.85546875" style="2" customWidth="1"/>
    <col min="8460" max="8703" width="11.42578125" style="2"/>
    <col min="8704" max="8704" width="15" style="2" customWidth="1"/>
    <col min="8705" max="8706" width="13.42578125" style="2" customWidth="1"/>
    <col min="8707" max="8710" width="11.5703125" style="2" customWidth="1"/>
    <col min="8711" max="8711" width="10.85546875" style="2" customWidth="1"/>
    <col min="8712" max="8714" width="11.5703125" style="2" customWidth="1"/>
    <col min="8715" max="8715" width="10.85546875" style="2" customWidth="1"/>
    <col min="8716" max="8959" width="11.42578125" style="2"/>
    <col min="8960" max="8960" width="15" style="2" customWidth="1"/>
    <col min="8961" max="8962" width="13.42578125" style="2" customWidth="1"/>
    <col min="8963" max="8966" width="11.5703125" style="2" customWidth="1"/>
    <col min="8967" max="8967" width="10.85546875" style="2" customWidth="1"/>
    <col min="8968" max="8970" width="11.5703125" style="2" customWidth="1"/>
    <col min="8971" max="8971" width="10.85546875" style="2" customWidth="1"/>
    <col min="8972" max="9215" width="11.42578125" style="2"/>
    <col min="9216" max="9216" width="15" style="2" customWidth="1"/>
    <col min="9217" max="9218" width="13.42578125" style="2" customWidth="1"/>
    <col min="9219" max="9222" width="11.5703125" style="2" customWidth="1"/>
    <col min="9223" max="9223" width="10.85546875" style="2" customWidth="1"/>
    <col min="9224" max="9226" width="11.5703125" style="2" customWidth="1"/>
    <col min="9227" max="9227" width="10.85546875" style="2" customWidth="1"/>
    <col min="9228" max="9471" width="11.42578125" style="2"/>
    <col min="9472" max="9472" width="15" style="2" customWidth="1"/>
    <col min="9473" max="9474" width="13.42578125" style="2" customWidth="1"/>
    <col min="9475" max="9478" width="11.5703125" style="2" customWidth="1"/>
    <col min="9479" max="9479" width="10.85546875" style="2" customWidth="1"/>
    <col min="9480" max="9482" width="11.5703125" style="2" customWidth="1"/>
    <col min="9483" max="9483" width="10.85546875" style="2" customWidth="1"/>
    <col min="9484" max="9727" width="11.42578125" style="2"/>
    <col min="9728" max="9728" width="15" style="2" customWidth="1"/>
    <col min="9729" max="9730" width="13.42578125" style="2" customWidth="1"/>
    <col min="9731" max="9734" width="11.5703125" style="2" customWidth="1"/>
    <col min="9735" max="9735" width="10.85546875" style="2" customWidth="1"/>
    <col min="9736" max="9738" width="11.5703125" style="2" customWidth="1"/>
    <col min="9739" max="9739" width="10.85546875" style="2" customWidth="1"/>
    <col min="9740" max="9983" width="11.42578125" style="2"/>
    <col min="9984" max="9984" width="15" style="2" customWidth="1"/>
    <col min="9985" max="9986" width="13.42578125" style="2" customWidth="1"/>
    <col min="9987" max="9990" width="11.5703125" style="2" customWidth="1"/>
    <col min="9991" max="9991" width="10.85546875" style="2" customWidth="1"/>
    <col min="9992" max="9994" width="11.5703125" style="2" customWidth="1"/>
    <col min="9995" max="9995" width="10.85546875" style="2" customWidth="1"/>
    <col min="9996" max="10239" width="11.42578125" style="2"/>
    <col min="10240" max="10240" width="15" style="2" customWidth="1"/>
    <col min="10241" max="10242" width="13.42578125" style="2" customWidth="1"/>
    <col min="10243" max="10246" width="11.5703125" style="2" customWidth="1"/>
    <col min="10247" max="10247" width="10.85546875" style="2" customWidth="1"/>
    <col min="10248" max="10250" width="11.5703125" style="2" customWidth="1"/>
    <col min="10251" max="10251" width="10.85546875" style="2" customWidth="1"/>
    <col min="10252" max="10495" width="11.42578125" style="2"/>
    <col min="10496" max="10496" width="15" style="2" customWidth="1"/>
    <col min="10497" max="10498" width="13.42578125" style="2" customWidth="1"/>
    <col min="10499" max="10502" width="11.5703125" style="2" customWidth="1"/>
    <col min="10503" max="10503" width="10.85546875" style="2" customWidth="1"/>
    <col min="10504" max="10506" width="11.5703125" style="2" customWidth="1"/>
    <col min="10507" max="10507" width="10.85546875" style="2" customWidth="1"/>
    <col min="10508" max="10751" width="11.42578125" style="2"/>
    <col min="10752" max="10752" width="15" style="2" customWidth="1"/>
    <col min="10753" max="10754" width="13.42578125" style="2" customWidth="1"/>
    <col min="10755" max="10758" width="11.5703125" style="2" customWidth="1"/>
    <col min="10759" max="10759" width="10.85546875" style="2" customWidth="1"/>
    <col min="10760" max="10762" width="11.5703125" style="2" customWidth="1"/>
    <col min="10763" max="10763" width="10.85546875" style="2" customWidth="1"/>
    <col min="10764" max="11007" width="11.42578125" style="2"/>
    <col min="11008" max="11008" width="15" style="2" customWidth="1"/>
    <col min="11009" max="11010" width="13.42578125" style="2" customWidth="1"/>
    <col min="11011" max="11014" width="11.5703125" style="2" customWidth="1"/>
    <col min="11015" max="11015" width="10.85546875" style="2" customWidth="1"/>
    <col min="11016" max="11018" width="11.5703125" style="2" customWidth="1"/>
    <col min="11019" max="11019" width="10.85546875" style="2" customWidth="1"/>
    <col min="11020" max="11263" width="11.42578125" style="2"/>
    <col min="11264" max="11264" width="15" style="2" customWidth="1"/>
    <col min="11265" max="11266" width="13.42578125" style="2" customWidth="1"/>
    <col min="11267" max="11270" width="11.5703125" style="2" customWidth="1"/>
    <col min="11271" max="11271" width="10.85546875" style="2" customWidth="1"/>
    <col min="11272" max="11274" width="11.5703125" style="2" customWidth="1"/>
    <col min="11275" max="11275" width="10.85546875" style="2" customWidth="1"/>
    <col min="11276" max="11519" width="11.42578125" style="2"/>
    <col min="11520" max="11520" width="15" style="2" customWidth="1"/>
    <col min="11521" max="11522" width="13.42578125" style="2" customWidth="1"/>
    <col min="11523" max="11526" width="11.5703125" style="2" customWidth="1"/>
    <col min="11527" max="11527" width="10.85546875" style="2" customWidth="1"/>
    <col min="11528" max="11530" width="11.5703125" style="2" customWidth="1"/>
    <col min="11531" max="11531" width="10.85546875" style="2" customWidth="1"/>
    <col min="11532" max="11775" width="11.42578125" style="2"/>
    <col min="11776" max="11776" width="15" style="2" customWidth="1"/>
    <col min="11777" max="11778" width="13.42578125" style="2" customWidth="1"/>
    <col min="11779" max="11782" width="11.5703125" style="2" customWidth="1"/>
    <col min="11783" max="11783" width="10.85546875" style="2" customWidth="1"/>
    <col min="11784" max="11786" width="11.5703125" style="2" customWidth="1"/>
    <col min="11787" max="11787" width="10.85546875" style="2" customWidth="1"/>
    <col min="11788" max="12031" width="11.42578125" style="2"/>
    <col min="12032" max="12032" width="15" style="2" customWidth="1"/>
    <col min="12033" max="12034" width="13.42578125" style="2" customWidth="1"/>
    <col min="12035" max="12038" width="11.5703125" style="2" customWidth="1"/>
    <col min="12039" max="12039" width="10.85546875" style="2" customWidth="1"/>
    <col min="12040" max="12042" width="11.5703125" style="2" customWidth="1"/>
    <col min="12043" max="12043" width="10.85546875" style="2" customWidth="1"/>
    <col min="12044" max="12287" width="11.42578125" style="2"/>
    <col min="12288" max="12288" width="15" style="2" customWidth="1"/>
    <col min="12289" max="12290" width="13.42578125" style="2" customWidth="1"/>
    <col min="12291" max="12294" width="11.5703125" style="2" customWidth="1"/>
    <col min="12295" max="12295" width="10.85546875" style="2" customWidth="1"/>
    <col min="12296" max="12298" width="11.5703125" style="2" customWidth="1"/>
    <col min="12299" max="12299" width="10.85546875" style="2" customWidth="1"/>
    <col min="12300" max="12543" width="11.42578125" style="2"/>
    <col min="12544" max="12544" width="15" style="2" customWidth="1"/>
    <col min="12545" max="12546" width="13.42578125" style="2" customWidth="1"/>
    <col min="12547" max="12550" width="11.5703125" style="2" customWidth="1"/>
    <col min="12551" max="12551" width="10.85546875" style="2" customWidth="1"/>
    <col min="12552" max="12554" width="11.5703125" style="2" customWidth="1"/>
    <col min="12555" max="12555" width="10.85546875" style="2" customWidth="1"/>
    <col min="12556" max="12799" width="11.42578125" style="2"/>
    <col min="12800" max="12800" width="15" style="2" customWidth="1"/>
    <col min="12801" max="12802" width="13.42578125" style="2" customWidth="1"/>
    <col min="12803" max="12806" width="11.5703125" style="2" customWidth="1"/>
    <col min="12807" max="12807" width="10.85546875" style="2" customWidth="1"/>
    <col min="12808" max="12810" width="11.5703125" style="2" customWidth="1"/>
    <col min="12811" max="12811" width="10.85546875" style="2" customWidth="1"/>
    <col min="12812" max="13055" width="11.42578125" style="2"/>
    <col min="13056" max="13056" width="15" style="2" customWidth="1"/>
    <col min="13057" max="13058" width="13.42578125" style="2" customWidth="1"/>
    <col min="13059" max="13062" width="11.5703125" style="2" customWidth="1"/>
    <col min="13063" max="13063" width="10.85546875" style="2" customWidth="1"/>
    <col min="13064" max="13066" width="11.5703125" style="2" customWidth="1"/>
    <col min="13067" max="13067" width="10.85546875" style="2" customWidth="1"/>
    <col min="13068" max="13311" width="11.42578125" style="2"/>
    <col min="13312" max="13312" width="15" style="2" customWidth="1"/>
    <col min="13313" max="13314" width="13.42578125" style="2" customWidth="1"/>
    <col min="13315" max="13318" width="11.5703125" style="2" customWidth="1"/>
    <col min="13319" max="13319" width="10.85546875" style="2" customWidth="1"/>
    <col min="13320" max="13322" width="11.5703125" style="2" customWidth="1"/>
    <col min="13323" max="13323" width="10.85546875" style="2" customWidth="1"/>
    <col min="13324" max="13567" width="11.42578125" style="2"/>
    <col min="13568" max="13568" width="15" style="2" customWidth="1"/>
    <col min="13569" max="13570" width="13.42578125" style="2" customWidth="1"/>
    <col min="13571" max="13574" width="11.5703125" style="2" customWidth="1"/>
    <col min="13575" max="13575" width="10.85546875" style="2" customWidth="1"/>
    <col min="13576" max="13578" width="11.5703125" style="2" customWidth="1"/>
    <col min="13579" max="13579" width="10.85546875" style="2" customWidth="1"/>
    <col min="13580" max="13823" width="11.42578125" style="2"/>
    <col min="13824" max="13824" width="15" style="2" customWidth="1"/>
    <col min="13825" max="13826" width="13.42578125" style="2" customWidth="1"/>
    <col min="13827" max="13830" width="11.5703125" style="2" customWidth="1"/>
    <col min="13831" max="13831" width="10.85546875" style="2" customWidth="1"/>
    <col min="13832" max="13834" width="11.5703125" style="2" customWidth="1"/>
    <col min="13835" max="13835" width="10.85546875" style="2" customWidth="1"/>
    <col min="13836" max="14079" width="11.42578125" style="2"/>
    <col min="14080" max="14080" width="15" style="2" customWidth="1"/>
    <col min="14081" max="14082" width="13.42578125" style="2" customWidth="1"/>
    <col min="14083" max="14086" width="11.5703125" style="2" customWidth="1"/>
    <col min="14087" max="14087" width="10.85546875" style="2" customWidth="1"/>
    <col min="14088" max="14090" width="11.5703125" style="2" customWidth="1"/>
    <col min="14091" max="14091" width="10.85546875" style="2" customWidth="1"/>
    <col min="14092" max="14335" width="11.42578125" style="2"/>
    <col min="14336" max="14336" width="15" style="2" customWidth="1"/>
    <col min="14337" max="14338" width="13.42578125" style="2" customWidth="1"/>
    <col min="14339" max="14342" width="11.5703125" style="2" customWidth="1"/>
    <col min="14343" max="14343" width="10.85546875" style="2" customWidth="1"/>
    <col min="14344" max="14346" width="11.5703125" style="2" customWidth="1"/>
    <col min="14347" max="14347" width="10.85546875" style="2" customWidth="1"/>
    <col min="14348" max="14591" width="11.42578125" style="2"/>
    <col min="14592" max="14592" width="15" style="2" customWidth="1"/>
    <col min="14593" max="14594" width="13.42578125" style="2" customWidth="1"/>
    <col min="14595" max="14598" width="11.5703125" style="2" customWidth="1"/>
    <col min="14599" max="14599" width="10.85546875" style="2" customWidth="1"/>
    <col min="14600" max="14602" width="11.5703125" style="2" customWidth="1"/>
    <col min="14603" max="14603" width="10.85546875" style="2" customWidth="1"/>
    <col min="14604" max="14847" width="11.42578125" style="2"/>
    <col min="14848" max="14848" width="15" style="2" customWidth="1"/>
    <col min="14849" max="14850" width="13.42578125" style="2" customWidth="1"/>
    <col min="14851" max="14854" width="11.5703125" style="2" customWidth="1"/>
    <col min="14855" max="14855" width="10.85546875" style="2" customWidth="1"/>
    <col min="14856" max="14858" width="11.5703125" style="2" customWidth="1"/>
    <col min="14859" max="14859" width="10.85546875" style="2" customWidth="1"/>
    <col min="14860" max="15103" width="11.42578125" style="2"/>
    <col min="15104" max="15104" width="15" style="2" customWidth="1"/>
    <col min="15105" max="15106" width="13.42578125" style="2" customWidth="1"/>
    <col min="15107" max="15110" width="11.5703125" style="2" customWidth="1"/>
    <col min="15111" max="15111" width="10.85546875" style="2" customWidth="1"/>
    <col min="15112" max="15114" width="11.5703125" style="2" customWidth="1"/>
    <col min="15115" max="15115" width="10.85546875" style="2" customWidth="1"/>
    <col min="15116" max="15359" width="11.42578125" style="2"/>
    <col min="15360" max="15360" width="15" style="2" customWidth="1"/>
    <col min="15361" max="15362" width="13.42578125" style="2" customWidth="1"/>
    <col min="15363" max="15366" width="11.5703125" style="2" customWidth="1"/>
    <col min="15367" max="15367" width="10.85546875" style="2" customWidth="1"/>
    <col min="15368" max="15370" width="11.5703125" style="2" customWidth="1"/>
    <col min="15371" max="15371" width="10.85546875" style="2" customWidth="1"/>
    <col min="15372" max="15615" width="11.42578125" style="2"/>
    <col min="15616" max="15616" width="15" style="2" customWidth="1"/>
    <col min="15617" max="15618" width="13.42578125" style="2" customWidth="1"/>
    <col min="15619" max="15622" width="11.5703125" style="2" customWidth="1"/>
    <col min="15623" max="15623" width="10.85546875" style="2" customWidth="1"/>
    <col min="15624" max="15626" width="11.5703125" style="2" customWidth="1"/>
    <col min="15627" max="15627" width="10.85546875" style="2" customWidth="1"/>
    <col min="15628" max="15871" width="11.42578125" style="2"/>
    <col min="15872" max="15872" width="15" style="2" customWidth="1"/>
    <col min="15873" max="15874" width="13.42578125" style="2" customWidth="1"/>
    <col min="15875" max="15878" width="11.5703125" style="2" customWidth="1"/>
    <col min="15879" max="15879" width="10.85546875" style="2" customWidth="1"/>
    <col min="15880" max="15882" width="11.5703125" style="2" customWidth="1"/>
    <col min="15883" max="15883" width="10.85546875" style="2" customWidth="1"/>
    <col min="15884" max="16127" width="11.42578125" style="2"/>
    <col min="16128" max="16128" width="15" style="2" customWidth="1"/>
    <col min="16129" max="16130" width="13.42578125" style="2" customWidth="1"/>
    <col min="16131" max="16134" width="11.5703125" style="2" customWidth="1"/>
    <col min="16135" max="16135" width="10.85546875" style="2" customWidth="1"/>
    <col min="16136" max="16138" width="11.5703125" style="2" customWidth="1"/>
    <col min="16139" max="16139" width="10.85546875" style="2" customWidth="1"/>
    <col min="16140" max="16384" width="11.42578125" style="2"/>
  </cols>
  <sheetData>
    <row r="1" spans="1:15" ht="45.75" customHeight="1">
      <c r="A1" s="1" t="s">
        <v>40</v>
      </c>
    </row>
    <row r="2" spans="1:15" ht="31.5" customHeight="1" thickBot="1"/>
    <row r="3" spans="1:15" ht="33" customHeight="1">
      <c r="A3" s="119">
        <v>2014</v>
      </c>
      <c r="B3" s="120" t="s">
        <v>41</v>
      </c>
      <c r="C3" s="121" t="s">
        <v>42</v>
      </c>
      <c r="D3" s="122" t="s">
        <v>5</v>
      </c>
      <c r="E3" s="123" t="s">
        <v>6</v>
      </c>
      <c r="F3" s="124"/>
      <c r="G3" s="124"/>
      <c r="H3" s="125"/>
      <c r="I3" s="123" t="s">
        <v>7</v>
      </c>
      <c r="J3" s="124"/>
      <c r="K3" s="124"/>
      <c r="L3" s="125"/>
    </row>
    <row r="4" spans="1:15" ht="45.75" thickBot="1">
      <c r="A4" s="12"/>
      <c r="B4" s="126"/>
      <c r="C4" s="127"/>
      <c r="D4" s="128" t="s">
        <v>43</v>
      </c>
      <c r="E4" s="129" t="s">
        <v>44</v>
      </c>
      <c r="F4" s="130" t="s">
        <v>45</v>
      </c>
      <c r="G4" s="130" t="s">
        <v>46</v>
      </c>
      <c r="H4" s="131" t="s">
        <v>47</v>
      </c>
      <c r="I4" s="129" t="s">
        <v>44</v>
      </c>
      <c r="J4" s="130" t="s">
        <v>48</v>
      </c>
      <c r="K4" s="130" t="s">
        <v>46</v>
      </c>
      <c r="L4" s="131" t="s">
        <v>47</v>
      </c>
    </row>
    <row r="5" spans="1:15" ht="20.25" customHeight="1">
      <c r="A5" s="31" t="s">
        <v>26</v>
      </c>
      <c r="B5" s="36">
        <f>'[1]Récap. '!F5</f>
        <v>582405</v>
      </c>
      <c r="C5" s="132">
        <f>'[1]Récap. '!G5/60</f>
        <v>389</v>
      </c>
      <c r="D5" s="133">
        <f>'[1]Récap. '!H5/1000</f>
        <v>3.2177760000000002</v>
      </c>
      <c r="E5" s="134">
        <f>'[1]Récap. '!L5/1000</f>
        <v>118.68906800000002</v>
      </c>
      <c r="F5" s="135">
        <f>'[1]Récap. '!N5/1000</f>
        <v>12.635493</v>
      </c>
      <c r="G5" s="135">
        <f t="shared" ref="G5:G16" si="0">E5-F5</f>
        <v>106.05357500000002</v>
      </c>
      <c r="H5" s="40">
        <f>G5/E5*100</f>
        <v>89.354122318999089</v>
      </c>
      <c r="I5" s="134">
        <f>'[1]Récap. '!V5/1000</f>
        <v>1.4684273299999997</v>
      </c>
      <c r="J5" s="135">
        <f>'[1]Récap. '!X5/1000</f>
        <v>0.18982817999999999</v>
      </c>
      <c r="K5" s="135">
        <f t="shared" ref="K5:K16" si="1">I5-J5</f>
        <v>1.2785991499999998</v>
      </c>
      <c r="L5" s="40">
        <f>K5/I5*100</f>
        <v>87.072688166325534</v>
      </c>
      <c r="N5" s="136"/>
      <c r="O5" s="4"/>
    </row>
    <row r="6" spans="1:15" ht="20.25" customHeight="1">
      <c r="A6" s="49" t="s">
        <v>27</v>
      </c>
      <c r="B6" s="53">
        <f>'[2]Récap. '!F6</f>
        <v>565477</v>
      </c>
      <c r="C6" s="137">
        <f>'[2]Récap. '!G6/60</f>
        <v>427</v>
      </c>
      <c r="D6" s="138">
        <f>'[2]Récap. '!H6/1000</f>
        <v>3.1547200000000002</v>
      </c>
      <c r="E6" s="139">
        <f>'[2]Récap. '!L6/1000</f>
        <v>111.59310200000002</v>
      </c>
      <c r="F6" s="58">
        <f>'[2]Récap. '!N6/1000</f>
        <v>11.702502999999998</v>
      </c>
      <c r="G6" s="58">
        <f t="shared" si="0"/>
        <v>99.890599000000023</v>
      </c>
      <c r="H6" s="140">
        <f t="shared" ref="H6:H16" si="2">G6/E6*100</f>
        <v>89.513238013582608</v>
      </c>
      <c r="I6" s="139">
        <f>'[2]Récap. '!V6/1000</f>
        <v>1.3851018700000002</v>
      </c>
      <c r="J6" s="58">
        <f>'[2]Récap. '!X6/1000</f>
        <v>0.20373484000000003</v>
      </c>
      <c r="K6" s="58">
        <f t="shared" si="1"/>
        <v>1.1813670300000001</v>
      </c>
      <c r="L6" s="56">
        <f t="shared" ref="L6:L16" si="3">K6/I6*100</f>
        <v>85.290985131656768</v>
      </c>
      <c r="N6" s="136"/>
      <c r="O6" s="4"/>
    </row>
    <row r="7" spans="1:15" ht="20.25" customHeight="1">
      <c r="A7" s="49" t="s">
        <v>28</v>
      </c>
      <c r="B7" s="53">
        <f>'[3]Récap. '!F7</f>
        <v>385390</v>
      </c>
      <c r="C7" s="137">
        <f>'[3]Récap. '!G7/60</f>
        <v>0</v>
      </c>
      <c r="D7" s="138">
        <f>'[3]Récap. '!H7/1000</f>
        <v>2.3240904999999996</v>
      </c>
      <c r="E7" s="139">
        <f>'[3]Récap. '!L7/1000</f>
        <v>115.08357100000001</v>
      </c>
      <c r="F7" s="58">
        <f>'[3]Récap. '!N7/1000</f>
        <v>9.9199250000000028</v>
      </c>
      <c r="G7" s="58">
        <f t="shared" si="0"/>
        <v>105.163646</v>
      </c>
      <c r="H7" s="140">
        <f t="shared" si="2"/>
        <v>91.380242276284591</v>
      </c>
      <c r="I7" s="139">
        <f>'[3]Récap. '!V7/1000</f>
        <v>1.5693392099999999</v>
      </c>
      <c r="J7" s="58">
        <f>'[3]Récap. '!X7/1000</f>
        <v>0.20675603000000001</v>
      </c>
      <c r="K7" s="58">
        <f t="shared" si="1"/>
        <v>1.3625831799999999</v>
      </c>
      <c r="L7" s="56">
        <f t="shared" si="3"/>
        <v>86.825281068456832</v>
      </c>
      <c r="N7" s="136"/>
      <c r="O7" s="4"/>
    </row>
    <row r="8" spans="1:15" ht="20.25" customHeight="1">
      <c r="A8" s="49" t="s">
        <v>29</v>
      </c>
      <c r="B8" s="53">
        <f>'[4]Récap. '!F8</f>
        <v>315980</v>
      </c>
      <c r="C8" s="137">
        <f>'[4]Récap. '!G8/60</f>
        <v>0</v>
      </c>
      <c r="D8" s="138">
        <f>'[4]Récap. '!H8/1000</f>
        <v>1.787846</v>
      </c>
      <c r="E8" s="139">
        <f>'[4]Récap. '!L8/1000</f>
        <v>111.65963800000002</v>
      </c>
      <c r="F8" s="58">
        <f>'[4]Récap. '!N8/1000</f>
        <v>8.0717729999999985</v>
      </c>
      <c r="G8" s="58">
        <f t="shared" si="0"/>
        <v>103.58786500000002</v>
      </c>
      <c r="H8" s="140">
        <f t="shared" si="2"/>
        <v>92.771091555930013</v>
      </c>
      <c r="I8" s="139">
        <f>'[4]Récap. '!V8/1000</f>
        <v>1.4835908500000001</v>
      </c>
      <c r="J8" s="58">
        <f>'[4]Récap. '!X8/1000</f>
        <v>0.18879466</v>
      </c>
      <c r="K8" s="58">
        <f t="shared" si="1"/>
        <v>1.29479619</v>
      </c>
      <c r="L8" s="56">
        <f t="shared" si="3"/>
        <v>87.274479348534655</v>
      </c>
      <c r="N8" s="141"/>
      <c r="O8" s="4"/>
    </row>
    <row r="9" spans="1:15" ht="20.25" customHeight="1">
      <c r="A9" s="49" t="s">
        <v>30</v>
      </c>
      <c r="B9" s="53">
        <f>'[5]Récap. '!F9</f>
        <v>360081</v>
      </c>
      <c r="C9" s="137">
        <f>'[5]Récap. '!G9/60</f>
        <v>285.5</v>
      </c>
      <c r="D9" s="138">
        <f>'[5]Récap. '!H9/1000</f>
        <v>3.0008944999999998</v>
      </c>
      <c r="E9" s="139">
        <f>'[5]Récap. '!L9/1000</f>
        <v>127.05628899999998</v>
      </c>
      <c r="F9" s="58">
        <f>'[5]Récap. '!N9/1000</f>
        <v>10.329195</v>
      </c>
      <c r="G9" s="58">
        <f t="shared" si="0"/>
        <v>116.72709399999998</v>
      </c>
      <c r="H9" s="140">
        <f t="shared" si="2"/>
        <v>91.870378805097957</v>
      </c>
      <c r="I9" s="139">
        <f>'[5]Récap. '!V9/1000</f>
        <v>1.5065060800000001</v>
      </c>
      <c r="J9" s="58">
        <f>'[5]Récap. '!X9/1000</f>
        <v>0.19714438999999995</v>
      </c>
      <c r="K9" s="58">
        <f t="shared" si="1"/>
        <v>1.3093616900000002</v>
      </c>
      <c r="L9" s="56">
        <f t="shared" si="3"/>
        <v>86.913800573576196</v>
      </c>
      <c r="N9" s="136"/>
      <c r="O9" s="4"/>
    </row>
    <row r="10" spans="1:15" ht="20.25" customHeight="1">
      <c r="A10" s="49" t="s">
        <v>31</v>
      </c>
      <c r="B10" s="53"/>
      <c r="C10" s="137"/>
      <c r="D10" s="138"/>
      <c r="E10" s="139"/>
      <c r="F10" s="58"/>
      <c r="G10" s="58">
        <f t="shared" si="0"/>
        <v>0</v>
      </c>
      <c r="H10" s="140" t="e">
        <f t="shared" si="2"/>
        <v>#DIV/0!</v>
      </c>
      <c r="I10" s="139"/>
      <c r="J10" s="58"/>
      <c r="K10" s="58">
        <f t="shared" si="1"/>
        <v>0</v>
      </c>
      <c r="L10" s="56" t="e">
        <f t="shared" si="3"/>
        <v>#DIV/0!</v>
      </c>
      <c r="N10" s="136"/>
      <c r="O10" s="4"/>
    </row>
    <row r="11" spans="1:15" ht="20.25" customHeight="1">
      <c r="A11" s="49" t="s">
        <v>32</v>
      </c>
      <c r="B11" s="53"/>
      <c r="C11" s="137"/>
      <c r="D11" s="138"/>
      <c r="E11" s="139"/>
      <c r="F11" s="58"/>
      <c r="G11" s="58">
        <f t="shared" si="0"/>
        <v>0</v>
      </c>
      <c r="H11" s="140" t="e">
        <f t="shared" si="2"/>
        <v>#DIV/0!</v>
      </c>
      <c r="I11" s="139"/>
      <c r="J11" s="58"/>
      <c r="K11" s="58">
        <f t="shared" si="1"/>
        <v>0</v>
      </c>
      <c r="L11" s="56" t="e">
        <f t="shared" si="3"/>
        <v>#DIV/0!</v>
      </c>
      <c r="N11" s="142"/>
      <c r="O11" s="4"/>
    </row>
    <row r="12" spans="1:15" ht="20.25" customHeight="1">
      <c r="A12" s="49" t="s">
        <v>33</v>
      </c>
      <c r="B12" s="53"/>
      <c r="C12" s="137"/>
      <c r="D12" s="138"/>
      <c r="E12" s="139"/>
      <c r="F12" s="58"/>
      <c r="G12" s="58">
        <f t="shared" si="0"/>
        <v>0</v>
      </c>
      <c r="H12" s="140" t="e">
        <f t="shared" si="2"/>
        <v>#DIV/0!</v>
      </c>
      <c r="I12" s="139"/>
      <c r="J12" s="58"/>
      <c r="K12" s="58">
        <f t="shared" si="1"/>
        <v>0</v>
      </c>
      <c r="L12" s="56" t="e">
        <f t="shared" si="3"/>
        <v>#DIV/0!</v>
      </c>
      <c r="N12" s="136"/>
      <c r="O12" s="4"/>
    </row>
    <row r="13" spans="1:15" ht="20.25" customHeight="1">
      <c r="A13" s="49" t="s">
        <v>34</v>
      </c>
      <c r="B13" s="53"/>
      <c r="C13" s="137"/>
      <c r="D13" s="138"/>
      <c r="E13" s="139"/>
      <c r="F13" s="58"/>
      <c r="G13" s="58">
        <f t="shared" si="0"/>
        <v>0</v>
      </c>
      <c r="H13" s="140" t="e">
        <f t="shared" si="2"/>
        <v>#DIV/0!</v>
      </c>
      <c r="I13" s="139"/>
      <c r="J13" s="58"/>
      <c r="K13" s="58">
        <f t="shared" si="1"/>
        <v>0</v>
      </c>
      <c r="L13" s="56" t="e">
        <f t="shared" si="3"/>
        <v>#DIV/0!</v>
      </c>
      <c r="N13" s="136"/>
      <c r="O13" s="4"/>
    </row>
    <row r="14" spans="1:15" ht="20.25" customHeight="1">
      <c r="A14" s="49" t="s">
        <v>35</v>
      </c>
      <c r="B14" s="53"/>
      <c r="C14" s="137"/>
      <c r="D14" s="138"/>
      <c r="E14" s="139"/>
      <c r="F14" s="58"/>
      <c r="G14" s="58">
        <f t="shared" si="0"/>
        <v>0</v>
      </c>
      <c r="H14" s="140" t="e">
        <f t="shared" si="2"/>
        <v>#DIV/0!</v>
      </c>
      <c r="I14" s="139"/>
      <c r="J14" s="58"/>
      <c r="K14" s="58">
        <f t="shared" si="1"/>
        <v>0</v>
      </c>
      <c r="L14" s="56" t="e">
        <f t="shared" si="3"/>
        <v>#DIV/0!</v>
      </c>
      <c r="N14" s="136"/>
      <c r="O14" s="4"/>
    </row>
    <row r="15" spans="1:15" ht="20.25" customHeight="1">
      <c r="A15" s="49" t="s">
        <v>36</v>
      </c>
      <c r="B15" s="53"/>
      <c r="C15" s="137"/>
      <c r="D15" s="138"/>
      <c r="E15" s="139"/>
      <c r="F15" s="58"/>
      <c r="G15" s="58">
        <f t="shared" si="0"/>
        <v>0</v>
      </c>
      <c r="H15" s="140" t="e">
        <f t="shared" si="2"/>
        <v>#DIV/0!</v>
      </c>
      <c r="I15" s="139"/>
      <c r="J15" s="58"/>
      <c r="K15" s="58">
        <f t="shared" si="1"/>
        <v>0</v>
      </c>
      <c r="L15" s="56" t="e">
        <f t="shared" si="3"/>
        <v>#DIV/0!</v>
      </c>
      <c r="N15" s="136"/>
      <c r="O15" s="4"/>
    </row>
    <row r="16" spans="1:15" ht="20.25" customHeight="1" thickBot="1">
      <c r="A16" s="62" t="s">
        <v>37</v>
      </c>
      <c r="B16" s="53"/>
      <c r="C16" s="137"/>
      <c r="D16" s="138"/>
      <c r="E16" s="139"/>
      <c r="F16" s="58"/>
      <c r="G16" s="143">
        <f t="shared" si="0"/>
        <v>0</v>
      </c>
      <c r="H16" s="144" t="e">
        <f t="shared" si="2"/>
        <v>#DIV/0!</v>
      </c>
      <c r="I16" s="145"/>
      <c r="J16" s="146"/>
      <c r="K16" s="143">
        <f t="shared" si="1"/>
        <v>0</v>
      </c>
      <c r="L16" s="147" t="e">
        <f t="shared" si="3"/>
        <v>#DIV/0!</v>
      </c>
      <c r="N16" s="136"/>
      <c r="O16" s="4"/>
    </row>
    <row r="17" spans="1:12" ht="22.5" customHeight="1" thickBot="1">
      <c r="A17" s="77" t="s">
        <v>38</v>
      </c>
      <c r="B17" s="79">
        <f t="shared" ref="B17:G17" si="4">SUM(B5:B16)</f>
        <v>2209333</v>
      </c>
      <c r="C17" s="148">
        <f>SUM(C5:C16)</f>
        <v>1101.5</v>
      </c>
      <c r="D17" s="149">
        <f t="shared" si="4"/>
        <v>13.485326999999998</v>
      </c>
      <c r="E17" s="150">
        <f t="shared" si="4"/>
        <v>584.08166800000004</v>
      </c>
      <c r="F17" s="151">
        <f t="shared" si="4"/>
        <v>52.658888999999995</v>
      </c>
      <c r="G17" s="151">
        <f t="shared" si="4"/>
        <v>531.42277900000011</v>
      </c>
      <c r="H17" s="152"/>
      <c r="I17" s="150">
        <f>SUM(I5:I16)</f>
        <v>7.4129653400000004</v>
      </c>
      <c r="J17" s="151">
        <f>SUM(J5:J16)</f>
        <v>0.98625809999999992</v>
      </c>
      <c r="K17" s="151">
        <f>SUM(K5:K16)</f>
        <v>6.4267072399999998</v>
      </c>
      <c r="L17" s="153"/>
    </row>
    <row r="18" spans="1:12" ht="22.5" customHeight="1" thickBot="1">
      <c r="A18" s="94" t="s">
        <v>49</v>
      </c>
      <c r="B18" s="96">
        <f>AVERAGE(B5:B16)</f>
        <v>441866.6</v>
      </c>
      <c r="C18" s="154">
        <f>AVERAGE(C5:C16)</f>
        <v>220.3</v>
      </c>
      <c r="D18" s="155">
        <f t="shared" ref="D18:J18" si="5">AVERAGE(D5:D16)</f>
        <v>2.6970653999999996</v>
      </c>
      <c r="E18" s="156">
        <f t="shared" si="5"/>
        <v>116.81633360000001</v>
      </c>
      <c r="F18" s="157">
        <f t="shared" si="5"/>
        <v>10.531777799999999</v>
      </c>
      <c r="G18" s="157">
        <f>AVERAGE(G5:G9)</f>
        <v>106.28455580000002</v>
      </c>
      <c r="H18" s="158">
        <f>AVERAGE(H5:H9)</f>
        <v>90.977814593978863</v>
      </c>
      <c r="I18" s="156">
        <f t="shared" si="5"/>
        <v>1.4825930680000001</v>
      </c>
      <c r="J18" s="157">
        <f t="shared" si="5"/>
        <v>0.19725161999999999</v>
      </c>
      <c r="K18" s="157">
        <f>AVERAGE(K5:K9)</f>
        <v>1.2853414480000001</v>
      </c>
      <c r="L18" s="158">
        <f>AVERAGE(L5:L9)</f>
        <v>86.67544685771</v>
      </c>
    </row>
    <row r="19" spans="1:12" ht="22.5" customHeight="1" thickBot="1">
      <c r="A19" s="159"/>
      <c r="B19" s="160"/>
      <c r="C19" s="161"/>
      <c r="D19" s="162"/>
      <c r="E19" s="162"/>
      <c r="F19" s="162"/>
      <c r="G19" s="163"/>
      <c r="H19" s="163"/>
      <c r="I19" s="162"/>
      <c r="J19" s="162"/>
      <c r="K19" s="163"/>
      <c r="L19" s="163"/>
    </row>
    <row r="20" spans="1:12" ht="35.25" customHeight="1" thickBot="1">
      <c r="A20" s="113"/>
      <c r="B20" s="161"/>
      <c r="C20" s="164"/>
      <c r="D20" s="165" t="s">
        <v>50</v>
      </c>
      <c r="E20" s="166" t="s">
        <v>51</v>
      </c>
      <c r="F20" s="167" t="s">
        <v>52</v>
      </c>
      <c r="G20" s="168"/>
      <c r="H20" s="169"/>
      <c r="I20" s="166" t="s">
        <v>53</v>
      </c>
      <c r="J20" s="167" t="s">
        <v>54</v>
      </c>
      <c r="K20" s="168"/>
      <c r="L20" s="170"/>
    </row>
    <row r="21" spans="1:12" ht="22.5" customHeight="1" thickBot="1">
      <c r="A21" s="171" t="s">
        <v>55</v>
      </c>
      <c r="B21" s="172"/>
      <c r="C21" s="173"/>
      <c r="D21" s="174">
        <f>'[5]Récap. '!J18</f>
        <v>6.225275348364991</v>
      </c>
      <c r="E21" s="175">
        <f>'[5]Récap. '!R18</f>
        <v>281.196173555602</v>
      </c>
      <c r="F21" s="176">
        <f>'[5]Récap. '!S18</f>
        <v>24.472243160475024</v>
      </c>
      <c r="G21" s="177"/>
      <c r="H21" s="173"/>
      <c r="I21" s="178">
        <f>'[5]Récap. '!AB18</f>
        <v>3.5843679479465238</v>
      </c>
      <c r="J21" s="179">
        <f>'[5]Récap. '!AC18</f>
        <v>0.47354029912824647</v>
      </c>
      <c r="K21" s="177"/>
      <c r="L21" s="177"/>
    </row>
    <row r="22" spans="1:12" ht="22.5" customHeight="1">
      <c r="A22" s="113"/>
      <c r="B22" s="115"/>
      <c r="C22" s="115"/>
      <c r="H22" s="115"/>
      <c r="L22" s="115"/>
    </row>
    <row r="23" spans="1:12" ht="15">
      <c r="C23" s="141"/>
    </row>
  </sheetData>
  <mergeCells count="5">
    <mergeCell ref="A3:A4"/>
    <mergeCell ref="B3:B4"/>
    <mergeCell ref="C3:C4"/>
    <mergeCell ref="E3:H3"/>
    <mergeCell ref="I3:L3"/>
  </mergeCells>
  <pageMargins left="0.15748031496062992" right="0.15748031496062992" top="0.70866141732283472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1"/>
  <sheetViews>
    <sheetView tabSelected="1" workbookViewId="0">
      <selection activeCell="AD41" sqref="AD41"/>
    </sheetView>
  </sheetViews>
  <sheetFormatPr baseColWidth="10" defaultRowHeight="12.75"/>
  <cols>
    <col min="1" max="2" width="6.7109375" style="2" customWidth="1"/>
    <col min="3" max="6" width="7.7109375" style="2" customWidth="1"/>
    <col min="7" max="7" width="9.285156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515625" style="2" customWidth="1"/>
    <col min="26" max="29" width="7.7109375" style="2" customWidth="1"/>
    <col min="30" max="30" width="32.28515625" style="2" customWidth="1"/>
    <col min="31" max="32" width="6.7109375" style="2" customWidth="1"/>
    <col min="33" max="36" width="11.42578125" style="2"/>
    <col min="37" max="37" width="9.28515625" style="2" customWidth="1"/>
    <col min="38" max="256" width="11.42578125" style="2"/>
    <col min="257" max="285" width="9.7109375" style="2" customWidth="1"/>
    <col min="286" max="286" width="27.140625" style="2" customWidth="1"/>
    <col min="287" max="512" width="11.42578125" style="2"/>
    <col min="513" max="541" width="9.7109375" style="2" customWidth="1"/>
    <col min="542" max="542" width="27.140625" style="2" customWidth="1"/>
    <col min="543" max="768" width="11.42578125" style="2"/>
    <col min="769" max="797" width="9.7109375" style="2" customWidth="1"/>
    <col min="798" max="798" width="27.140625" style="2" customWidth="1"/>
    <col min="799" max="1024" width="11.42578125" style="2"/>
    <col min="1025" max="1053" width="9.7109375" style="2" customWidth="1"/>
    <col min="1054" max="1054" width="27.140625" style="2" customWidth="1"/>
    <col min="1055" max="1280" width="11.42578125" style="2"/>
    <col min="1281" max="1309" width="9.7109375" style="2" customWidth="1"/>
    <col min="1310" max="1310" width="27.140625" style="2" customWidth="1"/>
    <col min="1311" max="1536" width="11.42578125" style="2"/>
    <col min="1537" max="1565" width="9.7109375" style="2" customWidth="1"/>
    <col min="1566" max="1566" width="27.140625" style="2" customWidth="1"/>
    <col min="1567" max="1792" width="11.42578125" style="2"/>
    <col min="1793" max="1821" width="9.7109375" style="2" customWidth="1"/>
    <col min="1822" max="1822" width="27.140625" style="2" customWidth="1"/>
    <col min="1823" max="2048" width="11.42578125" style="2"/>
    <col min="2049" max="2077" width="9.7109375" style="2" customWidth="1"/>
    <col min="2078" max="2078" width="27.140625" style="2" customWidth="1"/>
    <col min="2079" max="2304" width="11.42578125" style="2"/>
    <col min="2305" max="2333" width="9.7109375" style="2" customWidth="1"/>
    <col min="2334" max="2334" width="27.140625" style="2" customWidth="1"/>
    <col min="2335" max="2560" width="11.42578125" style="2"/>
    <col min="2561" max="2589" width="9.7109375" style="2" customWidth="1"/>
    <col min="2590" max="2590" width="27.140625" style="2" customWidth="1"/>
    <col min="2591" max="2816" width="11.42578125" style="2"/>
    <col min="2817" max="2845" width="9.7109375" style="2" customWidth="1"/>
    <col min="2846" max="2846" width="27.140625" style="2" customWidth="1"/>
    <col min="2847" max="3072" width="11.42578125" style="2"/>
    <col min="3073" max="3101" width="9.7109375" style="2" customWidth="1"/>
    <col min="3102" max="3102" width="27.140625" style="2" customWidth="1"/>
    <col min="3103" max="3328" width="11.42578125" style="2"/>
    <col min="3329" max="3357" width="9.7109375" style="2" customWidth="1"/>
    <col min="3358" max="3358" width="27.140625" style="2" customWidth="1"/>
    <col min="3359" max="3584" width="11.42578125" style="2"/>
    <col min="3585" max="3613" width="9.7109375" style="2" customWidth="1"/>
    <col min="3614" max="3614" width="27.140625" style="2" customWidth="1"/>
    <col min="3615" max="3840" width="11.42578125" style="2"/>
    <col min="3841" max="3869" width="9.7109375" style="2" customWidth="1"/>
    <col min="3870" max="3870" width="27.140625" style="2" customWidth="1"/>
    <col min="3871" max="4096" width="11.42578125" style="2"/>
    <col min="4097" max="4125" width="9.7109375" style="2" customWidth="1"/>
    <col min="4126" max="4126" width="27.140625" style="2" customWidth="1"/>
    <col min="4127" max="4352" width="11.42578125" style="2"/>
    <col min="4353" max="4381" width="9.7109375" style="2" customWidth="1"/>
    <col min="4382" max="4382" width="27.140625" style="2" customWidth="1"/>
    <col min="4383" max="4608" width="11.42578125" style="2"/>
    <col min="4609" max="4637" width="9.7109375" style="2" customWidth="1"/>
    <col min="4638" max="4638" width="27.140625" style="2" customWidth="1"/>
    <col min="4639" max="4864" width="11.42578125" style="2"/>
    <col min="4865" max="4893" width="9.7109375" style="2" customWidth="1"/>
    <col min="4894" max="4894" width="27.140625" style="2" customWidth="1"/>
    <col min="4895" max="5120" width="11.42578125" style="2"/>
    <col min="5121" max="5149" width="9.7109375" style="2" customWidth="1"/>
    <col min="5150" max="5150" width="27.140625" style="2" customWidth="1"/>
    <col min="5151" max="5376" width="11.42578125" style="2"/>
    <col min="5377" max="5405" width="9.7109375" style="2" customWidth="1"/>
    <col min="5406" max="5406" width="27.140625" style="2" customWidth="1"/>
    <col min="5407" max="5632" width="11.42578125" style="2"/>
    <col min="5633" max="5661" width="9.7109375" style="2" customWidth="1"/>
    <col min="5662" max="5662" width="27.140625" style="2" customWidth="1"/>
    <col min="5663" max="5888" width="11.42578125" style="2"/>
    <col min="5889" max="5917" width="9.7109375" style="2" customWidth="1"/>
    <col min="5918" max="5918" width="27.140625" style="2" customWidth="1"/>
    <col min="5919" max="6144" width="11.42578125" style="2"/>
    <col min="6145" max="6173" width="9.7109375" style="2" customWidth="1"/>
    <col min="6174" max="6174" width="27.140625" style="2" customWidth="1"/>
    <col min="6175" max="6400" width="11.42578125" style="2"/>
    <col min="6401" max="6429" width="9.7109375" style="2" customWidth="1"/>
    <col min="6430" max="6430" width="27.140625" style="2" customWidth="1"/>
    <col min="6431" max="6656" width="11.42578125" style="2"/>
    <col min="6657" max="6685" width="9.7109375" style="2" customWidth="1"/>
    <col min="6686" max="6686" width="27.140625" style="2" customWidth="1"/>
    <col min="6687" max="6912" width="11.42578125" style="2"/>
    <col min="6913" max="6941" width="9.7109375" style="2" customWidth="1"/>
    <col min="6942" max="6942" width="27.140625" style="2" customWidth="1"/>
    <col min="6943" max="7168" width="11.42578125" style="2"/>
    <col min="7169" max="7197" width="9.7109375" style="2" customWidth="1"/>
    <col min="7198" max="7198" width="27.140625" style="2" customWidth="1"/>
    <col min="7199" max="7424" width="11.42578125" style="2"/>
    <col min="7425" max="7453" width="9.7109375" style="2" customWidth="1"/>
    <col min="7454" max="7454" width="27.140625" style="2" customWidth="1"/>
    <col min="7455" max="7680" width="11.42578125" style="2"/>
    <col min="7681" max="7709" width="9.7109375" style="2" customWidth="1"/>
    <col min="7710" max="7710" width="27.140625" style="2" customWidth="1"/>
    <col min="7711" max="7936" width="11.42578125" style="2"/>
    <col min="7937" max="7965" width="9.7109375" style="2" customWidth="1"/>
    <col min="7966" max="7966" width="27.140625" style="2" customWidth="1"/>
    <col min="7967" max="8192" width="11.42578125" style="2"/>
    <col min="8193" max="8221" width="9.7109375" style="2" customWidth="1"/>
    <col min="8222" max="8222" width="27.140625" style="2" customWidth="1"/>
    <col min="8223" max="8448" width="11.42578125" style="2"/>
    <col min="8449" max="8477" width="9.7109375" style="2" customWidth="1"/>
    <col min="8478" max="8478" width="27.140625" style="2" customWidth="1"/>
    <col min="8479" max="8704" width="11.42578125" style="2"/>
    <col min="8705" max="8733" width="9.7109375" style="2" customWidth="1"/>
    <col min="8734" max="8734" width="27.140625" style="2" customWidth="1"/>
    <col min="8735" max="8960" width="11.42578125" style="2"/>
    <col min="8961" max="8989" width="9.7109375" style="2" customWidth="1"/>
    <col min="8990" max="8990" width="27.140625" style="2" customWidth="1"/>
    <col min="8991" max="9216" width="11.42578125" style="2"/>
    <col min="9217" max="9245" width="9.7109375" style="2" customWidth="1"/>
    <col min="9246" max="9246" width="27.140625" style="2" customWidth="1"/>
    <col min="9247" max="9472" width="11.42578125" style="2"/>
    <col min="9473" max="9501" width="9.7109375" style="2" customWidth="1"/>
    <col min="9502" max="9502" width="27.140625" style="2" customWidth="1"/>
    <col min="9503" max="9728" width="11.42578125" style="2"/>
    <col min="9729" max="9757" width="9.7109375" style="2" customWidth="1"/>
    <col min="9758" max="9758" width="27.140625" style="2" customWidth="1"/>
    <col min="9759" max="9984" width="11.42578125" style="2"/>
    <col min="9985" max="10013" width="9.7109375" style="2" customWidth="1"/>
    <col min="10014" max="10014" width="27.140625" style="2" customWidth="1"/>
    <col min="10015" max="10240" width="11.42578125" style="2"/>
    <col min="10241" max="10269" width="9.7109375" style="2" customWidth="1"/>
    <col min="10270" max="10270" width="27.140625" style="2" customWidth="1"/>
    <col min="10271" max="10496" width="11.42578125" style="2"/>
    <col min="10497" max="10525" width="9.7109375" style="2" customWidth="1"/>
    <col min="10526" max="10526" width="27.140625" style="2" customWidth="1"/>
    <col min="10527" max="10752" width="11.42578125" style="2"/>
    <col min="10753" max="10781" width="9.7109375" style="2" customWidth="1"/>
    <col min="10782" max="10782" width="27.140625" style="2" customWidth="1"/>
    <col min="10783" max="11008" width="11.42578125" style="2"/>
    <col min="11009" max="11037" width="9.7109375" style="2" customWidth="1"/>
    <col min="11038" max="11038" width="27.140625" style="2" customWidth="1"/>
    <col min="11039" max="11264" width="11.42578125" style="2"/>
    <col min="11265" max="11293" width="9.7109375" style="2" customWidth="1"/>
    <col min="11294" max="11294" width="27.140625" style="2" customWidth="1"/>
    <col min="11295" max="11520" width="11.42578125" style="2"/>
    <col min="11521" max="11549" width="9.7109375" style="2" customWidth="1"/>
    <col min="11550" max="11550" width="27.140625" style="2" customWidth="1"/>
    <col min="11551" max="11776" width="11.42578125" style="2"/>
    <col min="11777" max="11805" width="9.7109375" style="2" customWidth="1"/>
    <col min="11806" max="11806" width="27.140625" style="2" customWidth="1"/>
    <col min="11807" max="12032" width="11.42578125" style="2"/>
    <col min="12033" max="12061" width="9.7109375" style="2" customWidth="1"/>
    <col min="12062" max="12062" width="27.140625" style="2" customWidth="1"/>
    <col min="12063" max="12288" width="11.42578125" style="2"/>
    <col min="12289" max="12317" width="9.7109375" style="2" customWidth="1"/>
    <col min="12318" max="12318" width="27.140625" style="2" customWidth="1"/>
    <col min="12319" max="12544" width="11.42578125" style="2"/>
    <col min="12545" max="12573" width="9.7109375" style="2" customWidth="1"/>
    <col min="12574" max="12574" width="27.140625" style="2" customWidth="1"/>
    <col min="12575" max="12800" width="11.42578125" style="2"/>
    <col min="12801" max="12829" width="9.7109375" style="2" customWidth="1"/>
    <col min="12830" max="12830" width="27.140625" style="2" customWidth="1"/>
    <col min="12831" max="13056" width="11.42578125" style="2"/>
    <col min="13057" max="13085" width="9.7109375" style="2" customWidth="1"/>
    <col min="13086" max="13086" width="27.140625" style="2" customWidth="1"/>
    <col min="13087" max="13312" width="11.42578125" style="2"/>
    <col min="13313" max="13341" width="9.7109375" style="2" customWidth="1"/>
    <col min="13342" max="13342" width="27.140625" style="2" customWidth="1"/>
    <col min="13343" max="13568" width="11.42578125" style="2"/>
    <col min="13569" max="13597" width="9.7109375" style="2" customWidth="1"/>
    <col min="13598" max="13598" width="27.140625" style="2" customWidth="1"/>
    <col min="13599" max="13824" width="11.42578125" style="2"/>
    <col min="13825" max="13853" width="9.7109375" style="2" customWidth="1"/>
    <col min="13854" max="13854" width="27.140625" style="2" customWidth="1"/>
    <col min="13855" max="14080" width="11.42578125" style="2"/>
    <col min="14081" max="14109" width="9.7109375" style="2" customWidth="1"/>
    <col min="14110" max="14110" width="27.140625" style="2" customWidth="1"/>
    <col min="14111" max="14336" width="11.42578125" style="2"/>
    <col min="14337" max="14365" width="9.7109375" style="2" customWidth="1"/>
    <col min="14366" max="14366" width="27.140625" style="2" customWidth="1"/>
    <col min="14367" max="14592" width="11.42578125" style="2"/>
    <col min="14593" max="14621" width="9.7109375" style="2" customWidth="1"/>
    <col min="14622" max="14622" width="27.140625" style="2" customWidth="1"/>
    <col min="14623" max="14848" width="11.42578125" style="2"/>
    <col min="14849" max="14877" width="9.7109375" style="2" customWidth="1"/>
    <col min="14878" max="14878" width="27.140625" style="2" customWidth="1"/>
    <col min="14879" max="15104" width="11.42578125" style="2"/>
    <col min="15105" max="15133" width="9.7109375" style="2" customWidth="1"/>
    <col min="15134" max="15134" width="27.140625" style="2" customWidth="1"/>
    <col min="15135" max="15360" width="11.42578125" style="2"/>
    <col min="15361" max="15389" width="9.7109375" style="2" customWidth="1"/>
    <col min="15390" max="15390" width="27.140625" style="2" customWidth="1"/>
    <col min="15391" max="15616" width="11.42578125" style="2"/>
    <col min="15617" max="15645" width="9.7109375" style="2" customWidth="1"/>
    <col min="15646" max="15646" width="27.140625" style="2" customWidth="1"/>
    <col min="15647" max="15872" width="11.42578125" style="2"/>
    <col min="15873" max="15901" width="9.7109375" style="2" customWidth="1"/>
    <col min="15902" max="15902" width="27.140625" style="2" customWidth="1"/>
    <col min="15903" max="16128" width="11.42578125" style="2"/>
    <col min="16129" max="16157" width="9.7109375" style="2" customWidth="1"/>
    <col min="16158" max="16158" width="27.140625" style="2" customWidth="1"/>
    <col min="16159" max="16384" width="11.42578125" style="2"/>
  </cols>
  <sheetData>
    <row r="1" spans="1:32" ht="36" customHeight="1">
      <c r="A1" s="180" t="s">
        <v>56</v>
      </c>
      <c r="B1" s="181"/>
      <c r="C1" s="182" t="s">
        <v>57</v>
      </c>
      <c r="D1" s="183"/>
      <c r="E1" s="183"/>
      <c r="F1" s="184"/>
      <c r="G1" s="185" t="s">
        <v>58</v>
      </c>
      <c r="H1" s="186" t="s">
        <v>59</v>
      </c>
      <c r="I1" s="187"/>
      <c r="J1" s="188" t="s">
        <v>60</v>
      </c>
      <c r="K1" s="188"/>
      <c r="L1" s="189"/>
      <c r="M1" s="182" t="s">
        <v>61</v>
      </c>
      <c r="N1" s="184"/>
      <c r="O1" s="188" t="s">
        <v>62</v>
      </c>
      <c r="P1" s="188"/>
      <c r="Q1" s="188"/>
      <c r="R1" s="182" t="s">
        <v>63</v>
      </c>
      <c r="S1" s="184"/>
      <c r="T1" s="190" t="s">
        <v>64</v>
      </c>
      <c r="U1" s="188" t="s">
        <v>65</v>
      </c>
      <c r="V1" s="188"/>
      <c r="W1" s="188" t="s">
        <v>66</v>
      </c>
      <c r="X1" s="188"/>
      <c r="Y1" s="188"/>
      <c r="Z1" s="182" t="s">
        <v>67</v>
      </c>
      <c r="AA1" s="184"/>
      <c r="AB1" s="182" t="s">
        <v>68</v>
      </c>
      <c r="AC1" s="184"/>
      <c r="AD1" s="191" t="s">
        <v>69</v>
      </c>
      <c r="AE1" s="192"/>
      <c r="AF1" s="193"/>
    </row>
    <row r="2" spans="1:32" ht="39" thickBot="1">
      <c r="A2" s="194" t="s">
        <v>70</v>
      </c>
      <c r="B2" s="195" t="s">
        <v>71</v>
      </c>
      <c r="C2" s="194" t="s">
        <v>72</v>
      </c>
      <c r="D2" s="196" t="s">
        <v>9</v>
      </c>
      <c r="E2" s="197" t="s">
        <v>73</v>
      </c>
      <c r="F2" s="195" t="s">
        <v>74</v>
      </c>
      <c r="G2" s="198"/>
      <c r="H2" s="199" t="s">
        <v>75</v>
      </c>
      <c r="I2" s="200" t="s">
        <v>76</v>
      </c>
      <c r="J2" s="201" t="s">
        <v>77</v>
      </c>
      <c r="K2" s="196" t="s">
        <v>78</v>
      </c>
      <c r="L2" s="202" t="s">
        <v>76</v>
      </c>
      <c r="M2" s="201" t="s">
        <v>77</v>
      </c>
      <c r="N2" s="202" t="s">
        <v>76</v>
      </c>
      <c r="O2" s="201" t="s">
        <v>77</v>
      </c>
      <c r="P2" s="196" t="s">
        <v>78</v>
      </c>
      <c r="Q2" s="202" t="s">
        <v>76</v>
      </c>
      <c r="R2" s="203" t="s">
        <v>77</v>
      </c>
      <c r="S2" s="202" t="s">
        <v>76</v>
      </c>
      <c r="T2" s="201" t="s">
        <v>77</v>
      </c>
      <c r="U2" s="201" t="s">
        <v>77</v>
      </c>
      <c r="V2" s="202" t="s">
        <v>76</v>
      </c>
      <c r="W2" s="201" t="s">
        <v>77</v>
      </c>
      <c r="X2" s="196" t="s">
        <v>78</v>
      </c>
      <c r="Y2" s="202" t="s">
        <v>76</v>
      </c>
      <c r="Z2" s="201" t="s">
        <v>77</v>
      </c>
      <c r="AA2" s="202" t="s">
        <v>76</v>
      </c>
      <c r="AB2" s="204" t="s">
        <v>77</v>
      </c>
      <c r="AC2" s="205" t="s">
        <v>76</v>
      </c>
      <c r="AD2" s="206" t="s">
        <v>79</v>
      </c>
      <c r="AE2" s="194" t="s">
        <v>70</v>
      </c>
      <c r="AF2" s="195" t="s">
        <v>71</v>
      </c>
    </row>
    <row r="3" spans="1:32" ht="12.75" customHeight="1">
      <c r="A3" s="207">
        <v>1</v>
      </c>
      <c r="B3" s="208" t="s">
        <v>80</v>
      </c>
      <c r="C3" s="209">
        <f>'[5]05.2014.1 Rap.'!C3</f>
        <v>16706</v>
      </c>
      <c r="D3" s="210">
        <f>'[5]05.2014.1 Rap.'!E3</f>
        <v>52</v>
      </c>
      <c r="E3" s="211">
        <f>C3+D3</f>
        <v>16758</v>
      </c>
      <c r="F3" s="212">
        <f>'[5]05.2014.1 Rap.'!D3</f>
        <v>25</v>
      </c>
      <c r="G3" s="213"/>
      <c r="H3" s="214"/>
      <c r="I3" s="215">
        <f>'[5]05.2014.1 Rap.'!I3</f>
        <v>7</v>
      </c>
      <c r="J3" s="216">
        <f>'[5]05.2014.2 Rap.'!C3</f>
        <v>2.72</v>
      </c>
      <c r="K3" s="217">
        <f>'[5]05.2014.2 Rap.'!D3</f>
        <v>1.68</v>
      </c>
      <c r="L3" s="218">
        <f>'[5]05.2014.2 Rap.'!G3</f>
        <v>0.51</v>
      </c>
      <c r="M3" s="219"/>
      <c r="N3" s="218"/>
      <c r="O3" s="209">
        <f>'[5]05.2014.3 Rap.'!C3</f>
        <v>232</v>
      </c>
      <c r="P3" s="210">
        <f>'[5]05.2014.3 Rap.'!D3</f>
        <v>131</v>
      </c>
      <c r="Q3" s="220">
        <f>'[5]05.2014.3 Rap.'!G3</f>
        <v>26</v>
      </c>
      <c r="R3" s="221"/>
      <c r="S3" s="222"/>
      <c r="T3" s="223"/>
      <c r="U3" s="224"/>
      <c r="V3" s="225"/>
      <c r="W3" s="226"/>
      <c r="X3" s="227"/>
      <c r="Y3" s="228"/>
      <c r="Z3" s="229"/>
      <c r="AA3" s="222"/>
      <c r="AB3" s="230"/>
      <c r="AC3" s="231"/>
      <c r="AD3" s="232" t="s">
        <v>81</v>
      </c>
      <c r="AE3" s="207">
        <v>1</v>
      </c>
      <c r="AF3" s="208" t="s">
        <v>80</v>
      </c>
    </row>
    <row r="4" spans="1:32" ht="12.75" customHeight="1">
      <c r="A4" s="233">
        <v>2</v>
      </c>
      <c r="B4" s="234" t="s">
        <v>82</v>
      </c>
      <c r="C4" s="235">
        <f>'[5]05.2014.1 Rap.'!C4</f>
        <v>14476</v>
      </c>
      <c r="D4" s="236">
        <f>'[5]05.2014.1 Rap.'!E4</f>
        <v>159</v>
      </c>
      <c r="E4" s="237">
        <f t="shared" ref="E4:E33" si="0">C4+D4</f>
        <v>14635</v>
      </c>
      <c r="F4" s="238">
        <f>'[5]05.2014.1 Rap.'!D4</f>
        <v>3793</v>
      </c>
      <c r="G4" s="239"/>
      <c r="H4" s="240"/>
      <c r="I4" s="241">
        <f>'[5]05.2014.1 Rap.'!I4</f>
        <v>7</v>
      </c>
      <c r="J4" s="242">
        <f>'[5]05.2014.2 Rap.'!C4</f>
        <v>3</v>
      </c>
      <c r="K4" s="243">
        <f>'[5]05.2014.2 Rap.'!D4</f>
        <v>1.7</v>
      </c>
      <c r="L4" s="244">
        <f>'[5]05.2014.2 Rap.'!G4</f>
        <v>0.45</v>
      </c>
      <c r="M4" s="242"/>
      <c r="N4" s="245"/>
      <c r="O4" s="235">
        <f>'[5]05.2014.3 Rap.'!C4</f>
        <v>220</v>
      </c>
      <c r="P4" s="236">
        <f>'[5]05.2014.3 Rap.'!D4</f>
        <v>130</v>
      </c>
      <c r="Q4" s="246">
        <f>'[5]05.2014.3 Rap.'!G4</f>
        <v>25</v>
      </c>
      <c r="R4" s="247"/>
      <c r="S4" s="248"/>
      <c r="T4" s="249"/>
      <c r="U4" s="250"/>
      <c r="V4" s="245"/>
      <c r="W4" s="251"/>
      <c r="X4" s="236"/>
      <c r="Y4" s="238"/>
      <c r="Z4" s="252"/>
      <c r="AA4" s="248"/>
      <c r="AB4" s="253"/>
      <c r="AC4" s="254"/>
      <c r="AD4" s="232" t="s">
        <v>83</v>
      </c>
      <c r="AE4" s="233">
        <v>2</v>
      </c>
      <c r="AF4" s="234" t="s">
        <v>82</v>
      </c>
    </row>
    <row r="5" spans="1:32" ht="12.75" customHeight="1">
      <c r="A5" s="233">
        <v>3</v>
      </c>
      <c r="B5" s="234" t="s">
        <v>84</v>
      </c>
      <c r="C5" s="235">
        <f>'[5]05.2014.1 Rap.'!C5</f>
        <v>9718</v>
      </c>
      <c r="D5" s="236"/>
      <c r="E5" s="237">
        <f t="shared" si="0"/>
        <v>9718</v>
      </c>
      <c r="F5" s="238"/>
      <c r="G5" s="239"/>
      <c r="H5" s="240"/>
      <c r="I5" s="241">
        <f>'[5]05.2014.1 Rap.'!I5</f>
        <v>6</v>
      </c>
      <c r="J5" s="242">
        <f>'[5]05.2014.2 Rap.'!C5</f>
        <v>4.4000000000000004</v>
      </c>
      <c r="K5" s="243">
        <f>'[5]05.2014.2 Rap.'!D5</f>
        <v>1.7</v>
      </c>
      <c r="L5" s="244">
        <f>'[5]05.2014.2 Rap.'!G5</f>
        <v>0.5</v>
      </c>
      <c r="M5" s="242"/>
      <c r="N5" s="245"/>
      <c r="O5" s="235">
        <f>'[5]05.2014.3 Rap.'!C5</f>
        <v>330</v>
      </c>
      <c r="P5" s="236">
        <f>'[5]05.2014.3 Rap.'!D5</f>
        <v>140</v>
      </c>
      <c r="Q5" s="246">
        <f>'[5]05.2014.3 Rap.'!G5</f>
        <v>25</v>
      </c>
      <c r="R5" s="247"/>
      <c r="S5" s="248"/>
      <c r="T5" s="249"/>
      <c r="U5" s="250"/>
      <c r="V5" s="245"/>
      <c r="W5" s="251"/>
      <c r="X5" s="236"/>
      <c r="Y5" s="238"/>
      <c r="Z5" s="252"/>
      <c r="AA5" s="248"/>
      <c r="AB5" s="255"/>
      <c r="AC5" s="254"/>
      <c r="AD5" s="232" t="s">
        <v>81</v>
      </c>
      <c r="AE5" s="233">
        <v>3</v>
      </c>
      <c r="AF5" s="234" t="s">
        <v>84</v>
      </c>
    </row>
    <row r="6" spans="1:32" ht="12.75" customHeight="1">
      <c r="A6" s="233">
        <v>4</v>
      </c>
      <c r="B6" s="234" t="s">
        <v>85</v>
      </c>
      <c r="C6" s="235">
        <f>'[5]05.2014.1 Rap.'!C6</f>
        <v>9360</v>
      </c>
      <c r="D6" s="236"/>
      <c r="E6" s="237">
        <f t="shared" si="0"/>
        <v>9360</v>
      </c>
      <c r="F6" s="238"/>
      <c r="G6" s="239"/>
      <c r="H6" s="240"/>
      <c r="I6" s="241">
        <f>'[5]05.2014.1 Rap.'!I6</f>
        <v>5</v>
      </c>
      <c r="J6" s="242">
        <f>'[5]05.2014.2 Rap.'!C6</f>
        <v>4.6500000000000004</v>
      </c>
      <c r="K6" s="243">
        <f>'[5]05.2014.2 Rap.'!D6</f>
        <v>1.74</v>
      </c>
      <c r="L6" s="244">
        <f>'[5]05.2014.2 Rap.'!G6</f>
        <v>0.52</v>
      </c>
      <c r="M6" s="242"/>
      <c r="N6" s="245"/>
      <c r="O6" s="235">
        <f>'[5]05.2014.3 Rap.'!C6</f>
        <v>375</v>
      </c>
      <c r="P6" s="236">
        <f>'[5]05.2014.3 Rap.'!D6</f>
        <v>149</v>
      </c>
      <c r="Q6" s="246">
        <f>'[5]05.2014.3 Rap.'!G6</f>
        <v>24</v>
      </c>
      <c r="R6" s="247"/>
      <c r="S6" s="248"/>
      <c r="T6" s="249"/>
      <c r="U6" s="250"/>
      <c r="V6" s="245"/>
      <c r="W6" s="251"/>
      <c r="X6" s="236"/>
      <c r="Y6" s="238"/>
      <c r="Z6" s="252">
        <v>7.83</v>
      </c>
      <c r="AA6" s="248">
        <v>7.64</v>
      </c>
      <c r="AB6" s="253">
        <v>1097</v>
      </c>
      <c r="AC6" s="254">
        <v>1040</v>
      </c>
      <c r="AD6" s="256"/>
      <c r="AE6" s="233">
        <v>4</v>
      </c>
      <c r="AF6" s="234" t="s">
        <v>85</v>
      </c>
    </row>
    <row r="7" spans="1:32" ht="12.75" customHeight="1">
      <c r="A7" s="233">
        <v>5</v>
      </c>
      <c r="B7" s="234" t="s">
        <v>86</v>
      </c>
      <c r="C7" s="235">
        <f>'[5]05.2014.1 Rap.'!C7</f>
        <v>9573</v>
      </c>
      <c r="D7" s="236"/>
      <c r="E7" s="237">
        <f t="shared" si="0"/>
        <v>9573</v>
      </c>
      <c r="F7" s="238"/>
      <c r="G7" s="239"/>
      <c r="H7" s="240"/>
      <c r="I7" s="241">
        <f>'[5]05.2014.1 Rap.'!I7</f>
        <v>5</v>
      </c>
      <c r="J7" s="242">
        <f>'[5]05.2014.2 Rap.'!C7</f>
        <v>5</v>
      </c>
      <c r="K7" s="243">
        <f>'[5]05.2014.2 Rap.'!D7</f>
        <v>1.8</v>
      </c>
      <c r="L7" s="244">
        <f>'[5]05.2014.2 Rap.'!G7</f>
        <v>0.6</v>
      </c>
      <c r="M7" s="242"/>
      <c r="N7" s="245"/>
      <c r="O7" s="235">
        <f>'[5]05.2014.3 Rap.'!C7</f>
        <v>450</v>
      </c>
      <c r="P7" s="236">
        <f>'[5]05.2014.3 Rap.'!D7</f>
        <v>160</v>
      </c>
      <c r="Q7" s="246">
        <f>'[5]05.2014.3 Rap.'!G7</f>
        <v>28</v>
      </c>
      <c r="R7" s="247"/>
      <c r="S7" s="248"/>
      <c r="T7" s="249"/>
      <c r="U7" s="250"/>
      <c r="V7" s="245"/>
      <c r="W7" s="251"/>
      <c r="X7" s="236"/>
      <c r="Y7" s="238"/>
      <c r="Z7" s="252"/>
      <c r="AA7" s="248"/>
      <c r="AB7" s="257"/>
      <c r="AC7" s="254"/>
      <c r="AD7" s="232"/>
      <c r="AE7" s="233">
        <v>5</v>
      </c>
      <c r="AF7" s="234" t="s">
        <v>86</v>
      </c>
    </row>
    <row r="8" spans="1:32" ht="12.75" customHeight="1">
      <c r="A8" s="233">
        <v>6</v>
      </c>
      <c r="B8" s="234" t="s">
        <v>87</v>
      </c>
      <c r="C8" s="235">
        <f>'[5]05.2014.1 Rap.'!C8</f>
        <v>9746</v>
      </c>
      <c r="D8" s="236"/>
      <c r="E8" s="237">
        <f t="shared" si="0"/>
        <v>9746</v>
      </c>
      <c r="F8" s="238"/>
      <c r="G8" s="239"/>
      <c r="H8" s="240"/>
      <c r="I8" s="241">
        <f>'[5]05.2014.1 Rap.'!I8</f>
        <v>7</v>
      </c>
      <c r="J8" s="242">
        <f>'[5]05.2014.2 Rap.'!C8</f>
        <v>5.49</v>
      </c>
      <c r="K8" s="243">
        <f>'[5]05.2014.2 Rap.'!D8</f>
        <v>1.94</v>
      </c>
      <c r="L8" s="244">
        <f>'[5]05.2014.2 Rap.'!G8</f>
        <v>0.67</v>
      </c>
      <c r="M8" s="242">
        <v>2.41</v>
      </c>
      <c r="N8" s="245">
        <v>0.45</v>
      </c>
      <c r="O8" s="235">
        <f>'[5]05.2014.3 Rap.'!C8</f>
        <v>497</v>
      </c>
      <c r="P8" s="236">
        <f>'[5]05.2014.3 Rap.'!D8</f>
        <v>164</v>
      </c>
      <c r="Q8" s="246">
        <f>'[5]05.2014.3 Rap.'!G8</f>
        <v>30</v>
      </c>
      <c r="R8" s="247">
        <v>25.8</v>
      </c>
      <c r="S8" s="248">
        <v>7.82</v>
      </c>
      <c r="T8" s="249">
        <f>O8/W8</f>
        <v>2.0708333333333333</v>
      </c>
      <c r="U8" s="250">
        <v>24.3</v>
      </c>
      <c r="V8" s="245">
        <v>11.3</v>
      </c>
      <c r="W8" s="251">
        <v>240</v>
      </c>
      <c r="X8" s="236">
        <v>80</v>
      </c>
      <c r="Y8" s="238">
        <v>5</v>
      </c>
      <c r="Z8" s="252">
        <v>7.74</v>
      </c>
      <c r="AA8" s="248">
        <v>7.7</v>
      </c>
      <c r="AB8" s="255">
        <v>1299</v>
      </c>
      <c r="AC8" s="254">
        <v>1182</v>
      </c>
      <c r="AD8" s="256" t="s">
        <v>88</v>
      </c>
      <c r="AE8" s="233">
        <v>6</v>
      </c>
      <c r="AF8" s="234" t="s">
        <v>87</v>
      </c>
    </row>
    <row r="9" spans="1:32" ht="12.75" customHeight="1">
      <c r="A9" s="233">
        <v>7</v>
      </c>
      <c r="B9" s="234" t="s">
        <v>87</v>
      </c>
      <c r="C9" s="235">
        <f>'[5]05.2014.1 Rap.'!C9</f>
        <v>12685</v>
      </c>
      <c r="D9" s="236">
        <f>'[5]05.2014.1 Rap.'!E9</f>
        <v>93</v>
      </c>
      <c r="E9" s="237">
        <f t="shared" si="0"/>
        <v>12778</v>
      </c>
      <c r="F9" s="238">
        <f>'[5]05.2014.1 Rap.'!D9</f>
        <v>2573</v>
      </c>
      <c r="G9" s="239"/>
      <c r="H9" s="240"/>
      <c r="I9" s="241">
        <f>'[5]05.2014.1 Rap.'!I9</f>
        <v>8</v>
      </c>
      <c r="J9" s="242">
        <f>'[5]05.2014.2 Rap.'!C9</f>
        <v>4.3</v>
      </c>
      <c r="K9" s="243">
        <f>'[5]05.2014.2 Rap.'!D9</f>
        <v>1.7</v>
      </c>
      <c r="L9" s="244">
        <f>'[5]05.2014.2 Rap.'!G9</f>
        <v>0.45</v>
      </c>
      <c r="M9" s="242"/>
      <c r="N9" s="245"/>
      <c r="O9" s="235">
        <f>'[5]05.2014.3 Rap.'!C9</f>
        <v>350</v>
      </c>
      <c r="P9" s="236">
        <f>'[5]05.2014.3 Rap.'!D9</f>
        <v>150</v>
      </c>
      <c r="Q9" s="246">
        <f>'[5]05.2014.3 Rap.'!G9</f>
        <v>28</v>
      </c>
      <c r="R9" s="247"/>
      <c r="S9" s="248"/>
      <c r="T9" s="249"/>
      <c r="U9" s="250"/>
      <c r="V9" s="245"/>
      <c r="W9" s="251"/>
      <c r="X9" s="236"/>
      <c r="Y9" s="238"/>
      <c r="Z9" s="252"/>
      <c r="AA9" s="248"/>
      <c r="AB9" s="253"/>
      <c r="AC9" s="254"/>
      <c r="AD9" s="232" t="s">
        <v>89</v>
      </c>
      <c r="AE9" s="233">
        <v>7</v>
      </c>
      <c r="AF9" s="234" t="s">
        <v>87</v>
      </c>
    </row>
    <row r="10" spans="1:32" ht="12.75" customHeight="1">
      <c r="A10" s="233">
        <v>8</v>
      </c>
      <c r="B10" s="234" t="s">
        <v>80</v>
      </c>
      <c r="C10" s="235">
        <f>'[5]05.2014.1 Rap.'!C10</f>
        <v>9103</v>
      </c>
      <c r="D10" s="236"/>
      <c r="E10" s="237">
        <f t="shared" si="0"/>
        <v>9103</v>
      </c>
      <c r="F10" s="238"/>
      <c r="G10" s="239"/>
      <c r="H10" s="240"/>
      <c r="I10" s="241">
        <f>'[5]05.2014.1 Rap.'!I10</f>
        <v>8</v>
      </c>
      <c r="J10" s="242">
        <f>'[5]05.2014.2 Rap.'!C10</f>
        <v>4.5</v>
      </c>
      <c r="K10" s="243">
        <f>'[5]05.2014.2 Rap.'!D10</f>
        <v>1.89</v>
      </c>
      <c r="L10" s="244">
        <f>'[5]05.2014.2 Rap.'!G10</f>
        <v>0.56000000000000005</v>
      </c>
      <c r="M10" s="242"/>
      <c r="N10" s="245"/>
      <c r="O10" s="235">
        <f>'[5]05.2014.3 Rap.'!C10</f>
        <v>355</v>
      </c>
      <c r="P10" s="236">
        <f>'[5]05.2014.3 Rap.'!D10</f>
        <v>161</v>
      </c>
      <c r="Q10" s="246">
        <f>'[5]05.2014.3 Rap.'!G10</f>
        <v>31</v>
      </c>
      <c r="R10" s="247"/>
      <c r="S10" s="248"/>
      <c r="T10" s="249"/>
      <c r="U10" s="250"/>
      <c r="V10" s="245"/>
      <c r="W10" s="251"/>
      <c r="X10" s="236"/>
      <c r="Y10" s="238"/>
      <c r="Z10" s="252"/>
      <c r="AA10" s="248"/>
      <c r="AB10" s="255"/>
      <c r="AC10" s="254"/>
      <c r="AD10" s="232" t="s">
        <v>81</v>
      </c>
      <c r="AE10" s="233">
        <v>8</v>
      </c>
      <c r="AF10" s="234" t="s">
        <v>80</v>
      </c>
    </row>
    <row r="11" spans="1:32" ht="12.75" customHeight="1">
      <c r="A11" s="233">
        <v>9</v>
      </c>
      <c r="B11" s="234" t="s">
        <v>82</v>
      </c>
      <c r="C11" s="235">
        <f>'[5]05.2014.1 Rap.'!C11</f>
        <v>8796</v>
      </c>
      <c r="D11" s="236"/>
      <c r="E11" s="237">
        <f t="shared" si="0"/>
        <v>8796</v>
      </c>
      <c r="F11" s="238"/>
      <c r="G11" s="239"/>
      <c r="H11" s="240"/>
      <c r="I11" s="241">
        <f>'[5]05.2014.1 Rap.'!I11</f>
        <v>7</v>
      </c>
      <c r="J11" s="242">
        <f>'[5]05.2014.2 Rap.'!C11</f>
        <v>4.8</v>
      </c>
      <c r="K11" s="243">
        <f>'[5]05.2014.2 Rap.'!D11</f>
        <v>1.9</v>
      </c>
      <c r="L11" s="244">
        <f>'[5]05.2014.2 Rap.'!G11</f>
        <v>0.55000000000000004</v>
      </c>
      <c r="M11" s="242"/>
      <c r="N11" s="245"/>
      <c r="O11" s="235">
        <f>'[5]05.2014.3 Rap.'!C11</f>
        <v>370</v>
      </c>
      <c r="P11" s="236">
        <f>'[5]05.2014.3 Rap.'!D11</f>
        <v>170</v>
      </c>
      <c r="Q11" s="246">
        <f>'[5]05.2014.3 Rap.'!G11</f>
        <v>30</v>
      </c>
      <c r="R11" s="247"/>
      <c r="S11" s="248"/>
      <c r="T11" s="249"/>
      <c r="U11" s="250"/>
      <c r="V11" s="245"/>
      <c r="W11" s="251"/>
      <c r="X11" s="236"/>
      <c r="Y11" s="238"/>
      <c r="Z11" s="252"/>
      <c r="AA11" s="248"/>
      <c r="AB11" s="253"/>
      <c r="AC11" s="254"/>
      <c r="AD11" s="256"/>
      <c r="AE11" s="233">
        <v>9</v>
      </c>
      <c r="AF11" s="234" t="s">
        <v>82</v>
      </c>
    </row>
    <row r="12" spans="1:32" ht="12.75" customHeight="1">
      <c r="A12" s="233">
        <v>10</v>
      </c>
      <c r="B12" s="234" t="s">
        <v>84</v>
      </c>
      <c r="C12" s="235">
        <f>'[5]05.2014.1 Rap.'!C12</f>
        <v>10427</v>
      </c>
      <c r="D12" s="236"/>
      <c r="E12" s="237">
        <f t="shared" si="0"/>
        <v>10427</v>
      </c>
      <c r="F12" s="238"/>
      <c r="G12" s="239"/>
      <c r="H12" s="240"/>
      <c r="I12" s="241">
        <f>'[5]05.2014.1 Rap.'!I12</f>
        <v>8</v>
      </c>
      <c r="J12" s="242">
        <f>'[5]05.2014.2 Rap.'!C12</f>
        <v>4.2</v>
      </c>
      <c r="K12" s="243">
        <f>'[5]05.2014.2 Rap.'!D12</f>
        <v>1.8</v>
      </c>
      <c r="L12" s="244">
        <f>'[5]05.2014.2 Rap.'!G12</f>
        <v>0.5</v>
      </c>
      <c r="M12" s="242"/>
      <c r="N12" s="245"/>
      <c r="O12" s="235">
        <f>'[5]05.2014.3 Rap.'!C12</f>
        <v>350</v>
      </c>
      <c r="P12" s="236">
        <f>'[5]05.2014.3 Rap.'!D12</f>
        <v>160</v>
      </c>
      <c r="Q12" s="246">
        <f>'[5]05.2014.3 Rap.'!G12</f>
        <v>30</v>
      </c>
      <c r="R12" s="247"/>
      <c r="S12" s="248"/>
      <c r="T12" s="249"/>
      <c r="U12" s="250"/>
      <c r="V12" s="245"/>
      <c r="W12" s="251"/>
      <c r="X12" s="236"/>
      <c r="Y12" s="238"/>
      <c r="Z12" s="252"/>
      <c r="AA12" s="248"/>
      <c r="AB12" s="255"/>
      <c r="AC12" s="254"/>
      <c r="AD12" s="256"/>
      <c r="AE12" s="233">
        <v>10</v>
      </c>
      <c r="AF12" s="234" t="s">
        <v>84</v>
      </c>
    </row>
    <row r="13" spans="1:32" ht="12.75" customHeight="1">
      <c r="A13" s="233">
        <v>11</v>
      </c>
      <c r="B13" s="234" t="s">
        <v>85</v>
      </c>
      <c r="C13" s="235">
        <f>'[5]05.2014.1 Rap.'!C13</f>
        <v>17829</v>
      </c>
      <c r="D13" s="236">
        <f>'[5]05.2014.1 Rap.'!E13</f>
        <v>802</v>
      </c>
      <c r="E13" s="237">
        <f t="shared" si="0"/>
        <v>18631</v>
      </c>
      <c r="F13" s="238">
        <f>'[5]05.2014.1 Rap.'!D13</f>
        <v>7862</v>
      </c>
      <c r="G13" s="239"/>
      <c r="H13" s="240"/>
      <c r="I13" s="241">
        <f>'[5]05.2014.1 Rap.'!I13</f>
        <v>13</v>
      </c>
      <c r="J13" s="242">
        <f>'[5]05.2014.2 Rap.'!C13</f>
        <v>3.44</v>
      </c>
      <c r="K13" s="243">
        <f>'[5]05.2014.2 Rap.'!D13</f>
        <v>1.83</v>
      </c>
      <c r="L13" s="244">
        <f>'[5]05.2014.2 Rap.'!G13</f>
        <v>0.46</v>
      </c>
      <c r="M13" s="242"/>
      <c r="N13" s="245"/>
      <c r="O13" s="235">
        <f>'[5]05.2014.3 Rap.'!C13</f>
        <v>291</v>
      </c>
      <c r="P13" s="236">
        <f>'[5]05.2014.3 Rap.'!D13</f>
        <v>143</v>
      </c>
      <c r="Q13" s="246">
        <f>'[5]05.2014.3 Rap.'!G13</f>
        <v>30</v>
      </c>
      <c r="R13" s="247"/>
      <c r="S13" s="248"/>
      <c r="T13" s="249"/>
      <c r="U13" s="250"/>
      <c r="V13" s="245"/>
      <c r="W13" s="251"/>
      <c r="X13" s="236"/>
      <c r="Y13" s="238"/>
      <c r="Z13" s="252">
        <v>7.62</v>
      </c>
      <c r="AA13" s="248">
        <v>7.37</v>
      </c>
      <c r="AB13" s="253">
        <v>602</v>
      </c>
      <c r="AC13" s="254">
        <v>631</v>
      </c>
      <c r="AD13" s="232" t="s">
        <v>90</v>
      </c>
      <c r="AE13" s="233">
        <v>11</v>
      </c>
      <c r="AF13" s="234" t="s">
        <v>85</v>
      </c>
    </row>
    <row r="14" spans="1:32" ht="12.75" customHeight="1">
      <c r="A14" s="233">
        <v>12</v>
      </c>
      <c r="B14" s="234" t="s">
        <v>86</v>
      </c>
      <c r="C14" s="235">
        <f>'[5]05.2014.1 Rap.'!C14</f>
        <v>9799</v>
      </c>
      <c r="D14" s="236"/>
      <c r="E14" s="237">
        <f t="shared" si="0"/>
        <v>9799</v>
      </c>
      <c r="F14" s="238"/>
      <c r="G14" s="239"/>
      <c r="H14" s="240"/>
      <c r="I14" s="241">
        <f>'[5]05.2014.1 Rap.'!I14</f>
        <v>7</v>
      </c>
      <c r="J14" s="242">
        <f>'[5]05.2014.2 Rap.'!C14</f>
        <v>4.2</v>
      </c>
      <c r="K14" s="243">
        <f>'[5]05.2014.2 Rap.'!D14</f>
        <v>1.9</v>
      </c>
      <c r="L14" s="244">
        <f>'[5]05.2014.2 Rap.'!G14</f>
        <v>0.6</v>
      </c>
      <c r="M14" s="242"/>
      <c r="N14" s="245"/>
      <c r="O14" s="235">
        <f>'[5]05.2014.3 Rap.'!C14</f>
        <v>320</v>
      </c>
      <c r="P14" s="236">
        <f>'[5]05.2014.3 Rap.'!D14</f>
        <v>160</v>
      </c>
      <c r="Q14" s="246">
        <f>'[5]05.2014.3 Rap.'!G14</f>
        <v>32</v>
      </c>
      <c r="R14" s="247"/>
      <c r="S14" s="248"/>
      <c r="T14" s="249"/>
      <c r="U14" s="250"/>
      <c r="V14" s="245"/>
      <c r="W14" s="251"/>
      <c r="X14" s="236"/>
      <c r="Y14" s="238"/>
      <c r="Z14" s="252"/>
      <c r="AA14" s="248"/>
      <c r="AB14" s="255"/>
      <c r="AC14" s="254"/>
      <c r="AD14" s="258"/>
      <c r="AE14" s="233">
        <v>12</v>
      </c>
      <c r="AF14" s="234" t="s">
        <v>86</v>
      </c>
    </row>
    <row r="15" spans="1:32" ht="12.75" customHeight="1">
      <c r="A15" s="233">
        <v>13</v>
      </c>
      <c r="B15" s="234" t="s">
        <v>87</v>
      </c>
      <c r="C15" s="235">
        <f>'[5]05.2014.1 Rap.'!C15</f>
        <v>11783</v>
      </c>
      <c r="D15" s="236"/>
      <c r="E15" s="237">
        <f t="shared" si="0"/>
        <v>11783</v>
      </c>
      <c r="F15" s="238"/>
      <c r="G15" s="239"/>
      <c r="H15" s="240"/>
      <c r="I15" s="241">
        <f>'[5]05.2014.1 Rap.'!I15</f>
        <v>7.5</v>
      </c>
      <c r="J15" s="242">
        <f>'[5]05.2014.2 Rap.'!C15</f>
        <v>3.93</v>
      </c>
      <c r="K15" s="243">
        <f>'[5]05.2014.2 Rap.'!D15</f>
        <v>2.2200000000000002</v>
      </c>
      <c r="L15" s="244">
        <f>'[5]05.2014.2 Rap.'!G15</f>
        <v>0.73</v>
      </c>
      <c r="M15" s="242">
        <v>1.73</v>
      </c>
      <c r="N15" s="245">
        <v>0.57999999999999996</v>
      </c>
      <c r="O15" s="235">
        <f>'[5]05.2014.3 Rap.'!C15</f>
        <v>344</v>
      </c>
      <c r="P15" s="236">
        <f>'[5]05.2014.3 Rap.'!D15</f>
        <v>180</v>
      </c>
      <c r="Q15" s="246">
        <f>'[5]05.2014.3 Rap.'!G15</f>
        <v>33</v>
      </c>
      <c r="R15" s="247">
        <v>22.1</v>
      </c>
      <c r="S15" s="248">
        <v>8.09</v>
      </c>
      <c r="T15" s="249">
        <f>O15/W15</f>
        <v>2.0235294117647058</v>
      </c>
      <c r="U15" s="250">
        <v>18.3</v>
      </c>
      <c r="V15" s="245">
        <v>3.97</v>
      </c>
      <c r="W15" s="251">
        <v>170</v>
      </c>
      <c r="X15" s="236">
        <v>84</v>
      </c>
      <c r="Y15" s="238">
        <v>7</v>
      </c>
      <c r="Z15" s="252">
        <v>7.68</v>
      </c>
      <c r="AA15" s="248">
        <v>7.53</v>
      </c>
      <c r="AB15" s="259">
        <v>978</v>
      </c>
      <c r="AC15" s="254">
        <v>885</v>
      </c>
      <c r="AD15" s="258"/>
      <c r="AE15" s="233">
        <v>13</v>
      </c>
      <c r="AF15" s="234" t="s">
        <v>87</v>
      </c>
    </row>
    <row r="16" spans="1:32" ht="12.75" customHeight="1">
      <c r="A16" s="233">
        <v>14</v>
      </c>
      <c r="B16" s="234" t="s">
        <v>87</v>
      </c>
      <c r="C16" s="235">
        <f>'[5]05.2014.1 Rap.'!C16</f>
        <v>10142</v>
      </c>
      <c r="D16" s="236"/>
      <c r="E16" s="237">
        <f t="shared" si="0"/>
        <v>10142</v>
      </c>
      <c r="F16" s="238"/>
      <c r="G16" s="239"/>
      <c r="H16" s="240"/>
      <c r="I16" s="241">
        <f>'[5]05.2014.1 Rap.'!I16</f>
        <v>7.5</v>
      </c>
      <c r="J16" s="242">
        <f>'[5]05.2014.2 Rap.'!C16</f>
        <v>4.2</v>
      </c>
      <c r="K16" s="243">
        <f>'[5]05.2014.2 Rap.'!D16</f>
        <v>1.9</v>
      </c>
      <c r="L16" s="244">
        <f>'[5]05.2014.2 Rap.'!G16</f>
        <v>0.7</v>
      </c>
      <c r="M16" s="242"/>
      <c r="N16" s="245"/>
      <c r="O16" s="235">
        <f>'[5]05.2014.3 Rap.'!C16</f>
        <v>400</v>
      </c>
      <c r="P16" s="236">
        <f>'[5]05.2014.3 Rap.'!D16</f>
        <v>190</v>
      </c>
      <c r="Q16" s="246">
        <f>'[5]05.2014.3 Rap.'!G16</f>
        <v>32</v>
      </c>
      <c r="R16" s="247"/>
      <c r="S16" s="248"/>
      <c r="T16" s="249"/>
      <c r="U16" s="250"/>
      <c r="V16" s="245"/>
      <c r="W16" s="251"/>
      <c r="X16" s="236"/>
      <c r="Y16" s="238"/>
      <c r="Z16" s="252"/>
      <c r="AA16" s="248"/>
      <c r="AB16" s="253"/>
      <c r="AC16" s="254"/>
      <c r="AD16" s="256"/>
      <c r="AE16" s="233">
        <v>14</v>
      </c>
      <c r="AF16" s="234" t="s">
        <v>87</v>
      </c>
    </row>
    <row r="17" spans="1:32" ht="12.75" customHeight="1">
      <c r="A17" s="233">
        <v>15</v>
      </c>
      <c r="B17" s="234" t="s">
        <v>80</v>
      </c>
      <c r="C17" s="235">
        <f>'[5]05.2014.1 Rap.'!C17</f>
        <v>9012</v>
      </c>
      <c r="D17" s="236"/>
      <c r="E17" s="237">
        <f t="shared" si="0"/>
        <v>9012</v>
      </c>
      <c r="F17" s="238"/>
      <c r="G17" s="239"/>
      <c r="H17" s="240"/>
      <c r="I17" s="241">
        <f>'[5]05.2014.1 Rap.'!I17</f>
        <v>6</v>
      </c>
      <c r="J17" s="242">
        <f>'[5]05.2014.2 Rap.'!C17</f>
        <v>6.8</v>
      </c>
      <c r="K17" s="243">
        <f>'[5]05.2014.2 Rap.'!D17</f>
        <v>1.82</v>
      </c>
      <c r="L17" s="244">
        <f>'[5]05.2014.2 Rap.'!G17</f>
        <v>0.52</v>
      </c>
      <c r="M17" s="242"/>
      <c r="N17" s="245"/>
      <c r="O17" s="235">
        <f>'[5]05.2014.3 Rap.'!C17</f>
        <v>520</v>
      </c>
      <c r="P17" s="236">
        <f>'[5]05.2014.3 Rap.'!D17</f>
        <v>165</v>
      </c>
      <c r="Q17" s="246">
        <f>'[5]05.2014.3 Rap.'!G17</f>
        <v>32</v>
      </c>
      <c r="R17" s="247"/>
      <c r="S17" s="248"/>
      <c r="T17" s="249"/>
      <c r="U17" s="250"/>
      <c r="V17" s="245"/>
      <c r="W17" s="251"/>
      <c r="X17" s="236"/>
      <c r="Y17" s="238"/>
      <c r="Z17" s="252"/>
      <c r="AA17" s="248"/>
      <c r="AB17" s="255"/>
      <c r="AC17" s="254"/>
      <c r="AD17" s="256" t="s">
        <v>91</v>
      </c>
      <c r="AE17" s="233">
        <v>15</v>
      </c>
      <c r="AF17" s="234" t="s">
        <v>80</v>
      </c>
    </row>
    <row r="18" spans="1:32" ht="12.75" customHeight="1">
      <c r="A18" s="233">
        <v>16</v>
      </c>
      <c r="B18" s="234" t="s">
        <v>82</v>
      </c>
      <c r="C18" s="235">
        <f>'[5]05.2014.1 Rap.'!C18</f>
        <v>8891</v>
      </c>
      <c r="D18" s="236"/>
      <c r="E18" s="237">
        <f t="shared" si="0"/>
        <v>8891</v>
      </c>
      <c r="F18" s="238">
        <f>'[5]05.2014.1 Rap.'!D18</f>
        <v>536</v>
      </c>
      <c r="G18" s="239"/>
      <c r="H18" s="240"/>
      <c r="I18" s="241">
        <f>'[5]05.2014.1 Rap.'!I18</f>
        <v>7</v>
      </c>
      <c r="J18" s="242">
        <f>'[5]05.2014.2 Rap.'!C18</f>
        <v>6.4</v>
      </c>
      <c r="K18" s="243">
        <f>'[5]05.2014.2 Rap.'!D18</f>
        <v>1.9</v>
      </c>
      <c r="L18" s="244">
        <f>'[5]05.2014.2 Rap.'!G18</f>
        <v>0.6</v>
      </c>
      <c r="M18" s="242"/>
      <c r="N18" s="245"/>
      <c r="O18" s="235">
        <f>'[5]05.2014.3 Rap.'!C18</f>
        <v>500</v>
      </c>
      <c r="P18" s="236">
        <f>'[5]05.2014.3 Rap.'!D18</f>
        <v>170</v>
      </c>
      <c r="Q18" s="246">
        <f>'[5]05.2014.3 Rap.'!G18</f>
        <v>32</v>
      </c>
      <c r="R18" s="247"/>
      <c r="S18" s="248"/>
      <c r="T18" s="249"/>
      <c r="U18" s="250"/>
      <c r="V18" s="245"/>
      <c r="W18" s="251"/>
      <c r="X18" s="236"/>
      <c r="Y18" s="238"/>
      <c r="Z18" s="252"/>
      <c r="AA18" s="248"/>
      <c r="AB18" s="253"/>
      <c r="AC18" s="254"/>
      <c r="AD18" s="232" t="s">
        <v>92</v>
      </c>
      <c r="AE18" s="233">
        <v>16</v>
      </c>
      <c r="AF18" s="234" t="s">
        <v>82</v>
      </c>
    </row>
    <row r="19" spans="1:32" ht="12.75" customHeight="1">
      <c r="A19" s="233">
        <v>17</v>
      </c>
      <c r="B19" s="234" t="s">
        <v>84</v>
      </c>
      <c r="C19" s="235">
        <f>'[5]05.2014.1 Rap.'!C19</f>
        <v>8763</v>
      </c>
      <c r="D19" s="236"/>
      <c r="E19" s="237">
        <f t="shared" si="0"/>
        <v>8763</v>
      </c>
      <c r="F19" s="238">
        <f>'[5]05.2014.1 Rap.'!D19</f>
        <v>213</v>
      </c>
      <c r="G19" s="239"/>
      <c r="H19" s="240"/>
      <c r="I19" s="241">
        <f>'[5]05.2014.1 Rap.'!I19</f>
        <v>7</v>
      </c>
      <c r="J19" s="242">
        <f>'[5]05.2014.2 Rap.'!C19</f>
        <v>6.2</v>
      </c>
      <c r="K19" s="243">
        <f>'[5]05.2014.2 Rap.'!D19</f>
        <v>2</v>
      </c>
      <c r="L19" s="244">
        <f>'[5]05.2014.2 Rap.'!G19</f>
        <v>0.7</v>
      </c>
      <c r="M19" s="242"/>
      <c r="N19" s="245"/>
      <c r="O19" s="235">
        <f>'[5]05.2014.3 Rap.'!C19</f>
        <v>490</v>
      </c>
      <c r="P19" s="236">
        <f>'[5]05.2014.3 Rap.'!D19</f>
        <v>180</v>
      </c>
      <c r="Q19" s="246">
        <f>'[5]05.2014.3 Rap.'!G19</f>
        <v>33</v>
      </c>
      <c r="R19" s="247"/>
      <c r="S19" s="248"/>
      <c r="T19" s="249"/>
      <c r="U19" s="250"/>
      <c r="V19" s="245"/>
      <c r="W19" s="251"/>
      <c r="X19" s="236"/>
      <c r="Y19" s="238"/>
      <c r="Z19" s="252"/>
      <c r="AA19" s="248"/>
      <c r="AB19" s="255"/>
      <c r="AC19" s="254"/>
      <c r="AD19" s="232" t="s">
        <v>93</v>
      </c>
      <c r="AE19" s="233">
        <v>17</v>
      </c>
      <c r="AF19" s="234" t="s">
        <v>84</v>
      </c>
    </row>
    <row r="20" spans="1:32" ht="12.75" customHeight="1">
      <c r="A20" s="233">
        <v>18</v>
      </c>
      <c r="B20" s="234" t="s">
        <v>85</v>
      </c>
      <c r="C20" s="235">
        <f>'[5]05.2014.1 Rap.'!C20</f>
        <v>8693</v>
      </c>
      <c r="D20" s="236"/>
      <c r="E20" s="237">
        <f t="shared" si="0"/>
        <v>8693</v>
      </c>
      <c r="F20" s="238"/>
      <c r="G20" s="239"/>
      <c r="H20" s="240"/>
      <c r="I20" s="241">
        <f>'[5]05.2014.1 Rap.'!I20</f>
        <v>7</v>
      </c>
      <c r="J20" s="242">
        <f>'[5]05.2014.2 Rap.'!C20</f>
        <v>6.11</v>
      </c>
      <c r="K20" s="243">
        <f>'[5]05.2014.2 Rap.'!D20</f>
        <v>2.09</v>
      </c>
      <c r="L20" s="244">
        <f>'[5]05.2014.2 Rap.'!G20</f>
        <v>0.9</v>
      </c>
      <c r="M20" s="242"/>
      <c r="N20" s="245"/>
      <c r="O20" s="235">
        <f>'[5]05.2014.3 Rap.'!C20</f>
        <v>479</v>
      </c>
      <c r="P20" s="236">
        <f>'[5]05.2014.3 Rap.'!D20</f>
        <v>176</v>
      </c>
      <c r="Q20" s="246">
        <f>'[5]05.2014.3 Rap.'!G20</f>
        <v>35</v>
      </c>
      <c r="R20" s="247"/>
      <c r="S20" s="248"/>
      <c r="T20" s="249"/>
      <c r="U20" s="250"/>
      <c r="V20" s="245"/>
      <c r="W20" s="251"/>
      <c r="X20" s="236"/>
      <c r="Y20" s="238"/>
      <c r="Z20" s="252">
        <v>7.78</v>
      </c>
      <c r="AA20" s="248">
        <v>7.62</v>
      </c>
      <c r="AB20" s="253">
        <v>1199</v>
      </c>
      <c r="AC20" s="254">
        <v>1088</v>
      </c>
      <c r="AD20" s="232" t="s">
        <v>81</v>
      </c>
      <c r="AE20" s="233">
        <v>18</v>
      </c>
      <c r="AF20" s="234" t="s">
        <v>85</v>
      </c>
    </row>
    <row r="21" spans="1:32" ht="12.75" customHeight="1">
      <c r="A21" s="233">
        <v>19</v>
      </c>
      <c r="B21" s="234" t="s">
        <v>86</v>
      </c>
      <c r="C21" s="235">
        <f>'[5]05.2014.1 Rap.'!C21</f>
        <v>8921</v>
      </c>
      <c r="D21" s="236"/>
      <c r="E21" s="237">
        <f t="shared" si="0"/>
        <v>8921</v>
      </c>
      <c r="F21" s="238"/>
      <c r="G21" s="239"/>
      <c r="H21" s="240"/>
      <c r="I21" s="241">
        <f>'[5]05.2014.1 Rap.'!I21</f>
        <v>7.5</v>
      </c>
      <c r="J21" s="242">
        <f>'[5]05.2014.2 Rap.'!C21</f>
        <v>5.8</v>
      </c>
      <c r="K21" s="243">
        <f>'[5]05.2014.2 Rap.'!D21</f>
        <v>2</v>
      </c>
      <c r="L21" s="244">
        <f>'[5]05.2014.2 Rap.'!G21</f>
        <v>0.9</v>
      </c>
      <c r="M21" s="242"/>
      <c r="N21" s="245"/>
      <c r="O21" s="235">
        <f>'[5]05.2014.3 Rap.'!C21</f>
        <v>450</v>
      </c>
      <c r="P21" s="236">
        <f>'[5]05.2014.3 Rap.'!D21</f>
        <v>170</v>
      </c>
      <c r="Q21" s="246">
        <f>'[5]05.2014.3 Rap.'!G21</f>
        <v>32</v>
      </c>
      <c r="R21" s="247"/>
      <c r="S21" s="248"/>
      <c r="T21" s="249"/>
      <c r="U21" s="250"/>
      <c r="V21" s="245"/>
      <c r="W21" s="251"/>
      <c r="X21" s="236"/>
      <c r="Y21" s="238"/>
      <c r="Z21" s="252"/>
      <c r="AA21" s="248"/>
      <c r="AB21" s="255"/>
      <c r="AC21" s="254"/>
      <c r="AD21" s="232" t="s">
        <v>94</v>
      </c>
      <c r="AE21" s="233">
        <v>19</v>
      </c>
      <c r="AF21" s="234" t="s">
        <v>86</v>
      </c>
    </row>
    <row r="22" spans="1:32" ht="12.75" customHeight="1">
      <c r="A22" s="233">
        <v>20</v>
      </c>
      <c r="B22" s="234" t="s">
        <v>87</v>
      </c>
      <c r="C22" s="235">
        <f>'[5]05.2014.1 Rap.'!C22</f>
        <v>8662</v>
      </c>
      <c r="D22" s="236"/>
      <c r="E22" s="237">
        <f t="shared" si="0"/>
        <v>8662</v>
      </c>
      <c r="F22" s="238"/>
      <c r="G22" s="239"/>
      <c r="H22" s="240"/>
      <c r="I22" s="241">
        <f>'[5]05.2014.1 Rap.'!I22</f>
        <v>7.5</v>
      </c>
      <c r="J22" s="242">
        <f>'[5]05.2014.2 Rap.'!C22</f>
        <v>5.5</v>
      </c>
      <c r="K22" s="243">
        <f>'[5]05.2014.2 Rap.'!D22</f>
        <v>2.02</v>
      </c>
      <c r="L22" s="244">
        <f>'[5]05.2014.2 Rap.'!G22</f>
        <v>0.85</v>
      </c>
      <c r="M22" s="242">
        <v>2.5099999999999998</v>
      </c>
      <c r="N22" s="245">
        <v>0.64</v>
      </c>
      <c r="O22" s="235">
        <f>'[5]05.2014.3 Rap.'!C22</f>
        <v>427</v>
      </c>
      <c r="P22" s="236">
        <f>'[5]05.2014.3 Rap.'!D22</f>
        <v>169</v>
      </c>
      <c r="Q22" s="246">
        <f>'[5]05.2014.3 Rap.'!G22</f>
        <v>30</v>
      </c>
      <c r="R22" s="247">
        <v>27.3</v>
      </c>
      <c r="S22" s="248">
        <v>8.34</v>
      </c>
      <c r="T22" s="249">
        <f>O22/W22</f>
        <v>1.7791666666666666</v>
      </c>
      <c r="U22" s="250">
        <v>25.7</v>
      </c>
      <c r="V22" s="245">
        <v>7.16</v>
      </c>
      <c r="W22" s="251">
        <v>240</v>
      </c>
      <c r="X22" s="236">
        <v>82</v>
      </c>
      <c r="Y22" s="238">
        <v>7</v>
      </c>
      <c r="Z22" s="252">
        <v>7.85</v>
      </c>
      <c r="AA22" s="248">
        <v>7.69</v>
      </c>
      <c r="AB22" s="253">
        <v>1331</v>
      </c>
      <c r="AC22" s="254">
        <v>1156</v>
      </c>
      <c r="AD22" s="256"/>
      <c r="AE22" s="233">
        <v>20</v>
      </c>
      <c r="AF22" s="234" t="s">
        <v>87</v>
      </c>
    </row>
    <row r="23" spans="1:32" ht="12.75" customHeight="1">
      <c r="A23" s="233">
        <v>21</v>
      </c>
      <c r="B23" s="234" t="s">
        <v>87</v>
      </c>
      <c r="C23" s="235">
        <f>'[5]05.2014.1 Rap.'!C23</f>
        <v>8385</v>
      </c>
      <c r="D23" s="236"/>
      <c r="E23" s="237">
        <f t="shared" si="0"/>
        <v>8385</v>
      </c>
      <c r="F23" s="238"/>
      <c r="G23" s="239"/>
      <c r="H23" s="240"/>
      <c r="I23" s="241">
        <f>'[5]05.2014.1 Rap.'!I23</f>
        <v>8</v>
      </c>
      <c r="J23" s="242">
        <f>'[5]05.2014.2 Rap.'!C23</f>
        <v>5.6</v>
      </c>
      <c r="K23" s="243">
        <f>'[5]05.2014.2 Rap.'!D23</f>
        <v>2</v>
      </c>
      <c r="L23" s="244">
        <f>'[5]05.2014.2 Rap.'!G23</f>
        <v>0.85</v>
      </c>
      <c r="M23" s="242"/>
      <c r="N23" s="245"/>
      <c r="O23" s="235">
        <f>'[5]05.2014.3 Rap.'!C23</f>
        <v>450</v>
      </c>
      <c r="P23" s="236">
        <f>'[5]05.2014.3 Rap.'!D23</f>
        <v>180</v>
      </c>
      <c r="Q23" s="246">
        <f>'[5]05.2014.3 Rap.'!G23</f>
        <v>32</v>
      </c>
      <c r="R23" s="247"/>
      <c r="S23" s="248"/>
      <c r="T23" s="249"/>
      <c r="U23" s="250"/>
      <c r="V23" s="245"/>
      <c r="W23" s="251"/>
      <c r="X23" s="236"/>
      <c r="Y23" s="238"/>
      <c r="Z23" s="252"/>
      <c r="AA23" s="248"/>
      <c r="AB23" s="255"/>
      <c r="AC23" s="254"/>
      <c r="AD23" s="256" t="s">
        <v>95</v>
      </c>
      <c r="AE23" s="233">
        <v>21</v>
      </c>
      <c r="AF23" s="234" t="s">
        <v>87</v>
      </c>
    </row>
    <row r="24" spans="1:32" ht="12.75" customHeight="1">
      <c r="A24" s="233">
        <v>22</v>
      </c>
      <c r="B24" s="234" t="s">
        <v>80</v>
      </c>
      <c r="C24" s="235">
        <f>'[5]05.2014.1 Rap.'!C24</f>
        <v>20809</v>
      </c>
      <c r="D24" s="236">
        <f>'[5]05.2014.1 Rap.'!E24</f>
        <v>7152</v>
      </c>
      <c r="E24" s="237">
        <f t="shared" si="0"/>
        <v>27961</v>
      </c>
      <c r="F24" s="238">
        <f>'[5]05.2014.1 Rap.'!D24</f>
        <v>8595</v>
      </c>
      <c r="G24" s="239">
        <f>'[5]05.2014.1 Rap.'!F24</f>
        <v>13590</v>
      </c>
      <c r="H24" s="240"/>
      <c r="I24" s="241">
        <f>'[5]05.2014.1 Rap.'!I24</f>
        <v>17</v>
      </c>
      <c r="J24" s="242">
        <f>'[5]05.2014.2 Rap.'!C24</f>
        <v>3.2</v>
      </c>
      <c r="K24" s="243">
        <f>'[5]05.2014.2 Rap.'!D24</f>
        <v>1.56</v>
      </c>
      <c r="L24" s="244">
        <f>'[5]05.2014.2 Rap.'!G24</f>
        <v>0.52</v>
      </c>
      <c r="M24" s="242"/>
      <c r="N24" s="245"/>
      <c r="O24" s="235">
        <f>'[5]05.2014.3 Rap.'!C24</f>
        <v>272</v>
      </c>
      <c r="P24" s="236">
        <f>'[5]05.2014.3 Rap.'!D24</f>
        <v>116</v>
      </c>
      <c r="Q24" s="246">
        <f>'[5]05.2014.3 Rap.'!G24</f>
        <v>26</v>
      </c>
      <c r="R24" s="247"/>
      <c r="S24" s="248"/>
      <c r="T24" s="249"/>
      <c r="U24" s="250"/>
      <c r="V24" s="245"/>
      <c r="W24" s="251"/>
      <c r="X24" s="236"/>
      <c r="Y24" s="238"/>
      <c r="Z24" s="252"/>
      <c r="AA24" s="248"/>
      <c r="AB24" s="253"/>
      <c r="AC24" s="254"/>
      <c r="AD24" s="232" t="s">
        <v>96</v>
      </c>
      <c r="AE24" s="233">
        <v>22</v>
      </c>
      <c r="AF24" s="234" t="s">
        <v>80</v>
      </c>
    </row>
    <row r="25" spans="1:32" ht="12.75" customHeight="1">
      <c r="A25" s="233">
        <v>23</v>
      </c>
      <c r="B25" s="234" t="s">
        <v>82</v>
      </c>
      <c r="C25" s="235">
        <f>'[5]05.2014.1 Rap.'!C25</f>
        <v>20252</v>
      </c>
      <c r="D25" s="236">
        <f>'[5]05.2014.1 Rap.'!E25</f>
        <v>3009</v>
      </c>
      <c r="E25" s="237">
        <f t="shared" si="0"/>
        <v>23261</v>
      </c>
      <c r="F25" s="238">
        <f>'[5]05.2014.1 Rap.'!D25</f>
        <v>9503</v>
      </c>
      <c r="G25" s="239">
        <f>'[5]05.2014.1 Rap.'!F25</f>
        <v>1260</v>
      </c>
      <c r="H25" s="240"/>
      <c r="I25" s="241">
        <f>'[5]05.2014.1 Rap.'!I25</f>
        <v>10</v>
      </c>
      <c r="J25" s="242">
        <f>'[5]05.2014.2 Rap.'!C25</f>
        <v>2.5</v>
      </c>
      <c r="K25" s="243">
        <f>'[5]05.2014.2 Rap.'!D25</f>
        <v>1.3</v>
      </c>
      <c r="L25" s="244">
        <f>'[5]05.2014.2 Rap.'!G25</f>
        <v>0.4</v>
      </c>
      <c r="M25" s="242"/>
      <c r="N25" s="245"/>
      <c r="O25" s="235">
        <f>'[5]05.2014.3 Rap.'!C25</f>
        <v>300</v>
      </c>
      <c r="P25" s="236">
        <f>'[5]05.2014.3 Rap.'!D25</f>
        <v>110</v>
      </c>
      <c r="Q25" s="246">
        <f>'[5]05.2014.3 Rap.'!G25</f>
        <v>25</v>
      </c>
      <c r="R25" s="247"/>
      <c r="S25" s="248"/>
      <c r="T25" s="249"/>
      <c r="U25" s="250"/>
      <c r="V25" s="245"/>
      <c r="W25" s="251"/>
      <c r="X25" s="236"/>
      <c r="Y25" s="238"/>
      <c r="Z25" s="252"/>
      <c r="AA25" s="248"/>
      <c r="AB25" s="255"/>
      <c r="AC25" s="254"/>
      <c r="AD25" s="232" t="s">
        <v>97</v>
      </c>
      <c r="AE25" s="233">
        <v>23</v>
      </c>
      <c r="AF25" s="234" t="s">
        <v>82</v>
      </c>
    </row>
    <row r="26" spans="1:32" ht="12.75" customHeight="1">
      <c r="A26" s="233">
        <v>24</v>
      </c>
      <c r="B26" s="234" t="s">
        <v>84</v>
      </c>
      <c r="C26" s="235">
        <f>'[5]05.2014.1 Rap.'!C26</f>
        <v>10154</v>
      </c>
      <c r="D26" s="236"/>
      <c r="E26" s="237">
        <f t="shared" si="0"/>
        <v>10154</v>
      </c>
      <c r="F26" s="238"/>
      <c r="G26" s="239"/>
      <c r="H26" s="240"/>
      <c r="I26" s="241">
        <f>'[5]05.2014.1 Rap.'!I26</f>
        <v>7</v>
      </c>
      <c r="J26" s="242">
        <f>'[5]05.2014.2 Rap.'!C26</f>
        <v>3.8</v>
      </c>
      <c r="K26" s="243">
        <f>'[5]05.2014.2 Rap.'!D26</f>
        <v>1.7</v>
      </c>
      <c r="L26" s="244">
        <f>'[5]05.2014.2 Rap.'!G26</f>
        <v>0.4</v>
      </c>
      <c r="M26" s="242"/>
      <c r="N26" s="245"/>
      <c r="O26" s="235">
        <f>'[5]05.2014.3 Rap.'!C26</f>
        <v>350</v>
      </c>
      <c r="P26" s="236">
        <f>'[5]05.2014.3 Rap.'!D26</f>
        <v>120</v>
      </c>
      <c r="Q26" s="246">
        <f>'[5]05.2014.3 Rap.'!G26</f>
        <v>25</v>
      </c>
      <c r="R26" s="247"/>
      <c r="S26" s="248"/>
      <c r="T26" s="249"/>
      <c r="U26" s="250"/>
      <c r="V26" s="245"/>
      <c r="W26" s="251"/>
      <c r="X26" s="236"/>
      <c r="Y26" s="238"/>
      <c r="Z26" s="252"/>
      <c r="AA26" s="248"/>
      <c r="AB26" s="253"/>
      <c r="AC26" s="254"/>
      <c r="AD26" s="232" t="s">
        <v>94</v>
      </c>
      <c r="AE26" s="233">
        <v>24</v>
      </c>
      <c r="AF26" s="234" t="s">
        <v>84</v>
      </c>
    </row>
    <row r="27" spans="1:32" ht="12.75" customHeight="1">
      <c r="A27" s="233">
        <v>25</v>
      </c>
      <c r="B27" s="234" t="s">
        <v>85</v>
      </c>
      <c r="C27" s="235">
        <f>'[5]05.2014.1 Rap.'!C27</f>
        <v>14605</v>
      </c>
      <c r="D27" s="236">
        <f>'[5]05.2014.1 Rap.'!E27</f>
        <v>1625</v>
      </c>
      <c r="E27" s="237">
        <f t="shared" si="0"/>
        <v>16230</v>
      </c>
      <c r="F27" s="238">
        <f>'[5]05.2014.1 Rap.'!D27</f>
        <v>4231</v>
      </c>
      <c r="G27" s="239">
        <f>'[5]05.2014.1 Rap.'!F27</f>
        <v>2280</v>
      </c>
      <c r="H27" s="240"/>
      <c r="I27" s="241">
        <f>'[5]05.2014.1 Rap.'!I27</f>
        <v>10.5</v>
      </c>
      <c r="J27" s="242">
        <f>'[5]05.2014.2 Rap.'!C27</f>
        <v>3.16</v>
      </c>
      <c r="K27" s="243">
        <f>'[5]05.2014.2 Rap.'!D27</f>
        <v>1.67</v>
      </c>
      <c r="L27" s="244">
        <f>'[5]05.2014.2 Rap.'!G27</f>
        <v>0.41</v>
      </c>
      <c r="M27" s="242"/>
      <c r="N27" s="245"/>
      <c r="O27" s="235">
        <f>'[5]05.2014.3 Rap.'!C27</f>
        <v>286</v>
      </c>
      <c r="P27" s="236">
        <f>'[5]05.2014.3 Rap.'!D27</f>
        <v>128</v>
      </c>
      <c r="Q27" s="246">
        <f>'[5]05.2014.3 Rap.'!G27</f>
        <v>27</v>
      </c>
      <c r="R27" s="247"/>
      <c r="S27" s="248"/>
      <c r="T27" s="249"/>
      <c r="U27" s="250"/>
      <c r="V27" s="245"/>
      <c r="W27" s="251"/>
      <c r="X27" s="236"/>
      <c r="Y27" s="238"/>
      <c r="Z27" s="252">
        <v>7.76</v>
      </c>
      <c r="AA27" s="248">
        <v>7.57</v>
      </c>
      <c r="AB27" s="255">
        <v>767</v>
      </c>
      <c r="AC27" s="254">
        <v>774</v>
      </c>
      <c r="AD27" s="232" t="s">
        <v>98</v>
      </c>
      <c r="AE27" s="233">
        <v>25</v>
      </c>
      <c r="AF27" s="234" t="s">
        <v>85</v>
      </c>
    </row>
    <row r="28" spans="1:32" ht="12.75" customHeight="1">
      <c r="A28" s="233">
        <v>26</v>
      </c>
      <c r="B28" s="234" t="s">
        <v>86</v>
      </c>
      <c r="C28" s="235">
        <f>'[5]05.2014.1 Rap.'!C28</f>
        <v>11572</v>
      </c>
      <c r="D28" s="236"/>
      <c r="E28" s="237">
        <f t="shared" si="0"/>
        <v>11572</v>
      </c>
      <c r="F28" s="238"/>
      <c r="G28" s="239"/>
      <c r="H28" s="240"/>
      <c r="I28" s="241">
        <f>'[5]05.2014.1 Rap.'!I28</f>
        <v>5.5</v>
      </c>
      <c r="J28" s="242">
        <f>'[5]05.2014.2 Rap.'!C28</f>
        <v>3.5</v>
      </c>
      <c r="K28" s="243">
        <f>'[5]05.2014.2 Rap.'!D28</f>
        <v>1.75</v>
      </c>
      <c r="L28" s="244">
        <f>'[5]05.2014.2 Rap.'!G28</f>
        <v>0.45</v>
      </c>
      <c r="M28" s="242"/>
      <c r="N28" s="245"/>
      <c r="O28" s="235">
        <f>'[5]05.2014.3 Rap.'!C28</f>
        <v>300</v>
      </c>
      <c r="P28" s="236">
        <f>'[5]05.2014.3 Rap.'!D28</f>
        <v>135</v>
      </c>
      <c r="Q28" s="246">
        <f>'[5]05.2014.3 Rap.'!G28</f>
        <v>28</v>
      </c>
      <c r="R28" s="247"/>
      <c r="S28" s="248"/>
      <c r="T28" s="249"/>
      <c r="U28" s="250"/>
      <c r="V28" s="245"/>
      <c r="W28" s="251"/>
      <c r="X28" s="236"/>
      <c r="Y28" s="238"/>
      <c r="Z28" s="252"/>
      <c r="AA28" s="248"/>
      <c r="AB28" s="253"/>
      <c r="AC28" s="254"/>
      <c r="AD28" s="232" t="s">
        <v>94</v>
      </c>
      <c r="AE28" s="233">
        <v>26</v>
      </c>
      <c r="AF28" s="234" t="s">
        <v>86</v>
      </c>
    </row>
    <row r="29" spans="1:32" ht="12.75" customHeight="1">
      <c r="A29" s="233">
        <v>27</v>
      </c>
      <c r="B29" s="234" t="s">
        <v>87</v>
      </c>
      <c r="C29" s="235">
        <f>'[5]05.2014.1 Rap.'!C29</f>
        <v>11402</v>
      </c>
      <c r="D29" s="236"/>
      <c r="E29" s="237">
        <f t="shared" si="0"/>
        <v>11402</v>
      </c>
      <c r="F29" s="238"/>
      <c r="G29" s="239"/>
      <c r="H29" s="240"/>
      <c r="I29" s="241">
        <f>'[5]05.2014.1 Rap.'!I29</f>
        <v>6.5</v>
      </c>
      <c r="J29" s="242">
        <f>'[5]05.2014.2 Rap.'!C29</f>
        <v>3.81</v>
      </c>
      <c r="K29" s="243">
        <f>'[5]05.2014.2 Rap.'!D29</f>
        <v>1.76</v>
      </c>
      <c r="L29" s="244">
        <f>'[5]05.2014.2 Rap.'!G29</f>
        <v>0.5</v>
      </c>
      <c r="M29" s="242">
        <v>1.83</v>
      </c>
      <c r="N29" s="245">
        <v>0.28000000000000003</v>
      </c>
      <c r="O29" s="235">
        <f>'[5]05.2014.3 Rap.'!C29</f>
        <v>300</v>
      </c>
      <c r="P29" s="236">
        <f>'[5]05.2014.3 Rap.'!D29</f>
        <v>139</v>
      </c>
      <c r="Q29" s="246">
        <f>'[5]05.2014.3 Rap.'!G29</f>
        <v>31</v>
      </c>
      <c r="R29" s="247">
        <v>22.5</v>
      </c>
      <c r="S29" s="248">
        <v>7.92</v>
      </c>
      <c r="T29" s="249">
        <f>O29/W29</f>
        <v>1.875</v>
      </c>
      <c r="U29" s="250">
        <v>19.899999999999999</v>
      </c>
      <c r="V29" s="245">
        <v>4.17</v>
      </c>
      <c r="W29" s="251">
        <v>160</v>
      </c>
      <c r="X29" s="236">
        <v>66</v>
      </c>
      <c r="Y29" s="238">
        <v>5</v>
      </c>
      <c r="Z29" s="252">
        <v>7.76</v>
      </c>
      <c r="AA29" s="248">
        <v>7.67</v>
      </c>
      <c r="AB29" s="255">
        <v>1145</v>
      </c>
      <c r="AC29" s="254">
        <v>969</v>
      </c>
      <c r="AD29" s="256"/>
      <c r="AE29" s="233">
        <v>27</v>
      </c>
      <c r="AF29" s="234" t="s">
        <v>87</v>
      </c>
    </row>
    <row r="30" spans="1:32" ht="12.75" customHeight="1">
      <c r="A30" s="233">
        <v>28</v>
      </c>
      <c r="B30" s="234" t="s">
        <v>87</v>
      </c>
      <c r="C30" s="235">
        <f>'[5]05.2014.1 Rap.'!C30</f>
        <v>9240</v>
      </c>
      <c r="D30" s="236"/>
      <c r="E30" s="237">
        <f t="shared" si="0"/>
        <v>9240</v>
      </c>
      <c r="F30" s="238"/>
      <c r="G30" s="239"/>
      <c r="H30" s="240"/>
      <c r="I30" s="241">
        <f>'[5]05.2014.1 Rap.'!I30</f>
        <v>6</v>
      </c>
      <c r="J30" s="242">
        <f>'[5]05.2014.2 Rap.'!C30</f>
        <v>4</v>
      </c>
      <c r="K30" s="243">
        <f>'[5]05.2014.2 Rap.'!D30</f>
        <v>1.8</v>
      </c>
      <c r="L30" s="244">
        <f>'[5]05.2014.2 Rap.'!G30</f>
        <v>0.45</v>
      </c>
      <c r="M30" s="242"/>
      <c r="N30" s="245"/>
      <c r="O30" s="235">
        <f>'[5]05.2014.3 Rap.'!C30</f>
        <v>350</v>
      </c>
      <c r="P30" s="236">
        <f>'[5]05.2014.3 Rap.'!D30</f>
        <v>150</v>
      </c>
      <c r="Q30" s="246">
        <f>'[5]05.2014.3 Rap.'!G30</f>
        <v>30</v>
      </c>
      <c r="R30" s="247"/>
      <c r="S30" s="248"/>
      <c r="T30" s="249"/>
      <c r="U30" s="250"/>
      <c r="V30" s="245"/>
      <c r="W30" s="251"/>
      <c r="X30" s="236"/>
      <c r="Y30" s="238"/>
      <c r="Z30" s="252"/>
      <c r="AA30" s="248"/>
      <c r="AB30" s="253"/>
      <c r="AC30" s="254"/>
      <c r="AD30" s="258"/>
      <c r="AE30" s="233">
        <v>28</v>
      </c>
      <c r="AF30" s="234" t="s">
        <v>87</v>
      </c>
    </row>
    <row r="31" spans="1:32" ht="12.75" customHeight="1">
      <c r="A31" s="233">
        <v>29</v>
      </c>
      <c r="B31" s="234" t="s">
        <v>80</v>
      </c>
      <c r="C31" s="235">
        <f>'[5]05.2014.1 Rap.'!C31</f>
        <v>10039</v>
      </c>
      <c r="D31" s="236"/>
      <c r="E31" s="237">
        <f t="shared" si="0"/>
        <v>10039</v>
      </c>
      <c r="F31" s="238"/>
      <c r="G31" s="239"/>
      <c r="H31" s="240"/>
      <c r="I31" s="241">
        <f>'[5]05.2014.1 Rap.'!I31</f>
        <v>6.5</v>
      </c>
      <c r="J31" s="242">
        <f>'[5]05.2014.2 Rap.'!C31</f>
        <v>3.5</v>
      </c>
      <c r="K31" s="243">
        <f>'[5]05.2014.2 Rap.'!D31</f>
        <v>1.6</v>
      </c>
      <c r="L31" s="244">
        <f>'[5]05.2014.2 Rap.'!G31</f>
        <v>0.4</v>
      </c>
      <c r="M31" s="242"/>
      <c r="N31" s="245"/>
      <c r="O31" s="235">
        <f>'[5]05.2014.3 Rap.'!C31</f>
        <v>350</v>
      </c>
      <c r="P31" s="236">
        <f>'[5]05.2014.3 Rap.'!D31</f>
        <v>150</v>
      </c>
      <c r="Q31" s="246">
        <f>'[5]05.2014.3 Rap.'!G31</f>
        <v>25</v>
      </c>
      <c r="R31" s="247"/>
      <c r="S31" s="248"/>
      <c r="T31" s="249"/>
      <c r="U31" s="250"/>
      <c r="V31" s="245"/>
      <c r="W31" s="251"/>
      <c r="X31" s="236"/>
      <c r="Y31" s="238"/>
      <c r="Z31" s="252"/>
      <c r="AA31" s="260"/>
      <c r="AB31" s="255"/>
      <c r="AC31" s="261"/>
      <c r="AD31" s="256"/>
      <c r="AE31" s="233">
        <v>29</v>
      </c>
      <c r="AF31" s="234" t="s">
        <v>80</v>
      </c>
    </row>
    <row r="32" spans="1:32" ht="12.75" customHeight="1">
      <c r="A32" s="233">
        <v>30</v>
      </c>
      <c r="B32" s="234" t="s">
        <v>82</v>
      </c>
      <c r="C32" s="235">
        <f>'[5]05.2014.1 Rap.'!C32</f>
        <v>9268</v>
      </c>
      <c r="D32" s="236"/>
      <c r="E32" s="237">
        <f t="shared" si="0"/>
        <v>9268</v>
      </c>
      <c r="F32" s="238">
        <f>'[5]05.2014.1 Rap.'!D32</f>
        <v>228</v>
      </c>
      <c r="G32" s="239"/>
      <c r="H32" s="240"/>
      <c r="I32" s="241">
        <f>'[5]05.2014.1 Rap.'!I32</f>
        <v>7</v>
      </c>
      <c r="J32" s="242">
        <f>'[5]05.2014.2 Rap.'!C32</f>
        <v>4.5</v>
      </c>
      <c r="K32" s="243">
        <f>'[5]05.2014.2 Rap.'!D32</f>
        <v>1.7</v>
      </c>
      <c r="L32" s="244">
        <f>'[5]05.2014.2 Rap.'!G32</f>
        <v>0.5</v>
      </c>
      <c r="M32" s="262"/>
      <c r="N32" s="263"/>
      <c r="O32" s="235">
        <f>'[5]05.2014.3 Rap.'!C32</f>
        <v>400</v>
      </c>
      <c r="P32" s="236">
        <f>'[5]05.2014.3 Rap.'!D32</f>
        <v>170</v>
      </c>
      <c r="Q32" s="246">
        <f>'[5]05.2014.3 Rap.'!G32</f>
        <v>28</v>
      </c>
      <c r="R32" s="264"/>
      <c r="S32" s="260"/>
      <c r="T32" s="265"/>
      <c r="U32" s="266"/>
      <c r="V32" s="267"/>
      <c r="W32" s="268"/>
      <c r="X32" s="269"/>
      <c r="Y32" s="270"/>
      <c r="Z32" s="271"/>
      <c r="AA32" s="260"/>
      <c r="AB32" s="255"/>
      <c r="AC32" s="261"/>
      <c r="AD32" s="232" t="s">
        <v>99</v>
      </c>
      <c r="AE32" s="233">
        <v>30</v>
      </c>
      <c r="AF32" s="234" t="s">
        <v>82</v>
      </c>
    </row>
    <row r="33" spans="1:32" ht="12.75" customHeight="1" thickBot="1">
      <c r="A33" s="272">
        <v>31</v>
      </c>
      <c r="B33" s="234" t="s">
        <v>84</v>
      </c>
      <c r="C33" s="235">
        <f>'[5]05.2014.1 Rap.'!C33</f>
        <v>8378</v>
      </c>
      <c r="D33" s="236"/>
      <c r="E33" s="237">
        <f t="shared" si="0"/>
        <v>8378</v>
      </c>
      <c r="F33" s="238">
        <f>'[5]05.2014.1 Rap.'!D33</f>
        <v>628</v>
      </c>
      <c r="G33" s="239"/>
      <c r="H33" s="273"/>
      <c r="I33" s="241">
        <f>'[5]05.2014.1 Rap.'!I33</f>
        <v>6.5</v>
      </c>
      <c r="J33" s="242">
        <f>'[5]05.2014.2 Rap.'!C33</f>
        <v>5.5</v>
      </c>
      <c r="K33" s="243">
        <f>'[5]05.2014.2 Rap.'!D33</f>
        <v>1.8</v>
      </c>
      <c r="L33" s="244">
        <f>'[5]05.2014.2 Rap.'!G33</f>
        <v>0.5</v>
      </c>
      <c r="M33" s="274"/>
      <c r="N33" s="275"/>
      <c r="O33" s="235">
        <f>'[5]05.2014.3 Rap.'!C33</f>
        <v>430</v>
      </c>
      <c r="P33" s="236">
        <f>'[5]05.2014.3 Rap.'!D33</f>
        <v>190</v>
      </c>
      <c r="Q33" s="246">
        <f>'[5]05.2014.3 Rap.'!G33</f>
        <v>30</v>
      </c>
      <c r="R33" s="276"/>
      <c r="S33" s="277"/>
      <c r="T33" s="278"/>
      <c r="U33" s="279"/>
      <c r="V33" s="280"/>
      <c r="W33" s="281"/>
      <c r="X33" s="282"/>
      <c r="Y33" s="283"/>
      <c r="Z33" s="284"/>
      <c r="AA33" s="277"/>
      <c r="AB33" s="285"/>
      <c r="AC33" s="286"/>
      <c r="AD33" s="232" t="s">
        <v>100</v>
      </c>
      <c r="AE33" s="272">
        <v>31</v>
      </c>
      <c r="AF33" s="234" t="s">
        <v>84</v>
      </c>
    </row>
    <row r="34" spans="1:32" ht="13.5" thickBot="1">
      <c r="A34" s="287" t="s">
        <v>101</v>
      </c>
      <c r="B34" s="288"/>
      <c r="C34" s="289">
        <f>SUM(C3:C33)</f>
        <v>347189</v>
      </c>
      <c r="D34" s="290">
        <f>SUM(D3:D33)</f>
        <v>12892</v>
      </c>
      <c r="E34" s="290">
        <f>SUM(E3:E33)</f>
        <v>360081</v>
      </c>
      <c r="F34" s="291">
        <f>SUM(F3:F33)</f>
        <v>38187</v>
      </c>
      <c r="G34" s="292">
        <f>SUM(G3:G33)</f>
        <v>17130</v>
      </c>
      <c r="H34" s="293"/>
      <c r="I34" s="294"/>
      <c r="J34" s="295"/>
      <c r="K34" s="296"/>
      <c r="L34" s="297"/>
      <c r="M34" s="295"/>
      <c r="N34" s="298"/>
      <c r="O34" s="299"/>
      <c r="P34" s="300"/>
      <c r="Q34" s="301"/>
      <c r="R34" s="302"/>
      <c r="S34" s="298"/>
      <c r="T34" s="303"/>
      <c r="U34" s="304"/>
      <c r="V34" s="305"/>
      <c r="W34" s="304"/>
      <c r="X34" s="306"/>
      <c r="Y34" s="307"/>
      <c r="Z34" s="308"/>
      <c r="AA34" s="309"/>
      <c r="AB34" s="310"/>
      <c r="AC34" s="311"/>
      <c r="AD34" s="312" t="s">
        <v>102</v>
      </c>
      <c r="AE34" s="313"/>
      <c r="AF34" s="314"/>
    </row>
    <row r="35" spans="1:32" ht="15.75" thickBot="1">
      <c r="A35" s="315" t="s">
        <v>103</v>
      </c>
      <c r="B35" s="316"/>
      <c r="C35" s="317">
        <f>AVERAGE(C3:C33)</f>
        <v>11199.645161290322</v>
      </c>
      <c r="D35" s="318"/>
      <c r="E35" s="318">
        <f>AVERAGE(E3:E33)</f>
        <v>11615.516129032258</v>
      </c>
      <c r="F35" s="311"/>
      <c r="G35" s="319"/>
      <c r="H35" s="302"/>
      <c r="I35" s="320">
        <f t="shared" ref="I35:AC35" si="1">AVERAGE(I3:I33)</f>
        <v>7.596774193548387</v>
      </c>
      <c r="J35" s="308">
        <f t="shared" si="1"/>
        <v>4.4745161290322581</v>
      </c>
      <c r="K35" s="321">
        <f t="shared" si="1"/>
        <v>1.8119354838709676</v>
      </c>
      <c r="L35" s="298">
        <f t="shared" si="1"/>
        <v>0.5693548387096774</v>
      </c>
      <c r="M35" s="295">
        <f t="shared" si="1"/>
        <v>2.12</v>
      </c>
      <c r="N35" s="298">
        <f t="shared" si="1"/>
        <v>0.48749999999999999</v>
      </c>
      <c r="O35" s="299">
        <f t="shared" si="1"/>
        <v>372.19354838709677</v>
      </c>
      <c r="P35" s="318">
        <f t="shared" si="1"/>
        <v>155.03225806451613</v>
      </c>
      <c r="Q35" s="311">
        <f t="shared" si="1"/>
        <v>29.193548387096776</v>
      </c>
      <c r="R35" s="302">
        <f t="shared" si="1"/>
        <v>24.425000000000001</v>
      </c>
      <c r="S35" s="298">
        <f t="shared" si="1"/>
        <v>8.0425000000000004</v>
      </c>
      <c r="T35" s="303">
        <f t="shared" si="1"/>
        <v>1.9371323529411764</v>
      </c>
      <c r="U35" s="322">
        <f t="shared" si="1"/>
        <v>22.049999999999997</v>
      </c>
      <c r="V35" s="323">
        <f t="shared" si="1"/>
        <v>6.65</v>
      </c>
      <c r="W35" s="324">
        <f t="shared" si="1"/>
        <v>202.5</v>
      </c>
      <c r="X35" s="325">
        <f t="shared" si="1"/>
        <v>78</v>
      </c>
      <c r="Y35" s="326">
        <f t="shared" si="1"/>
        <v>6</v>
      </c>
      <c r="Z35" s="308">
        <f t="shared" si="1"/>
        <v>7.7524999999999995</v>
      </c>
      <c r="AA35" s="309">
        <f t="shared" si="1"/>
        <v>7.5987499999999999</v>
      </c>
      <c r="AB35" s="310">
        <f t="shared" si="1"/>
        <v>1052.25</v>
      </c>
      <c r="AC35" s="311">
        <f t="shared" si="1"/>
        <v>965.625</v>
      </c>
      <c r="AD35" s="327"/>
      <c r="AE35" s="328"/>
      <c r="AF35" s="329"/>
    </row>
    <row r="36" spans="1:32" ht="13.5" thickBot="1">
      <c r="A36" s="330" t="s">
        <v>104</v>
      </c>
      <c r="B36" s="331"/>
      <c r="C36" s="332"/>
      <c r="D36" s="333"/>
      <c r="E36" s="333"/>
      <c r="F36" s="333"/>
      <c r="G36" s="334"/>
      <c r="H36" s="334"/>
      <c r="I36" s="335">
        <f>'[5]05.2014.1 Rap.'!I36</f>
        <v>3000.8944999999999</v>
      </c>
      <c r="J36" s="336">
        <f>'[5]05.2014.2 Rap.'!C35</f>
        <v>1506.5060800000001</v>
      </c>
      <c r="K36" s="337">
        <f>'[5]05.2014.2 Rap.'!D35</f>
        <v>617.93337999999983</v>
      </c>
      <c r="L36" s="338">
        <f>'[5]05.2014.2 Rap.'!G35</f>
        <v>197.14438999999996</v>
      </c>
      <c r="M36" s="339"/>
      <c r="N36" s="339"/>
      <c r="O36" s="340">
        <f>'[5]05.2014.3 Rap.'!C35</f>
        <v>127056.28899999998</v>
      </c>
      <c r="P36" s="341">
        <f>'[5]05.2014.3 Rap.'!D35</f>
        <v>52184.148000000001</v>
      </c>
      <c r="Q36" s="342">
        <f>'[5]05.2014.3 Rap.'!G35</f>
        <v>10329.195</v>
      </c>
      <c r="R36" s="333"/>
      <c r="S36" s="339"/>
      <c r="T36" s="334"/>
      <c r="U36" s="343"/>
      <c r="V36" s="343"/>
      <c r="W36" s="343"/>
      <c r="X36" s="343"/>
      <c r="Y36" s="343"/>
      <c r="Z36" s="343"/>
      <c r="AA36" s="343"/>
      <c r="AB36" s="343"/>
      <c r="AC36" s="343"/>
      <c r="AD36" s="344"/>
    </row>
    <row r="37" spans="1:32" ht="13.5" thickBot="1">
      <c r="A37" s="345" t="s">
        <v>105</v>
      </c>
      <c r="B37" s="346"/>
      <c r="C37" s="332"/>
      <c r="D37" s="333"/>
      <c r="E37" s="333"/>
      <c r="F37" s="333"/>
      <c r="G37" s="334"/>
      <c r="H37" s="334"/>
      <c r="I37" s="347">
        <f>'[5]05.2014.1 Rap.'!I37</f>
        <v>96.803048387096766</v>
      </c>
      <c r="J37" s="348">
        <f>'[5]05.2014.2 Rap.'!C36</f>
        <v>48.596970322580646</v>
      </c>
      <c r="K37" s="349">
        <f>'[5]05.2014.2 Rap.'!D36</f>
        <v>19.933334838709673</v>
      </c>
      <c r="L37" s="350">
        <f>'[5]05.2014.2 Rap.'!G36</f>
        <v>6.3594964516129018</v>
      </c>
      <c r="M37" s="339"/>
      <c r="N37" s="339"/>
      <c r="O37" s="351">
        <f>'[5]05.2014.3 Rap.'!C36</f>
        <v>4098.5899677419347</v>
      </c>
      <c r="P37" s="352">
        <f>'[5]05.2014.3 Rap.'!D36</f>
        <v>1683.3596129032258</v>
      </c>
      <c r="Q37" s="353">
        <f>'[5]05.2014.3 Rap.'!G36</f>
        <v>333.19983870967741</v>
      </c>
      <c r="R37" s="333"/>
      <c r="S37" s="339"/>
      <c r="T37" s="334"/>
      <c r="U37" s="343"/>
      <c r="V37" s="343"/>
      <c r="W37" s="343"/>
      <c r="X37" s="343"/>
      <c r="Y37" s="343"/>
      <c r="Z37" s="343"/>
      <c r="AA37" s="343"/>
      <c r="AB37" s="343"/>
      <c r="AC37" s="343"/>
      <c r="AD37" s="354"/>
    </row>
    <row r="38" spans="1:32" ht="13.5" thickBot="1">
      <c r="A38" s="330" t="s">
        <v>106</v>
      </c>
      <c r="B38" s="331"/>
      <c r="C38" s="343"/>
      <c r="D38" s="343"/>
      <c r="E38" s="343"/>
      <c r="F38" s="343"/>
      <c r="G38" s="343"/>
      <c r="H38" s="343"/>
      <c r="I38" s="355"/>
      <c r="J38" s="356">
        <f>'[5]05.2014.2 Rap.'!C37</f>
        <v>22089.531964809383</v>
      </c>
      <c r="K38" s="355"/>
      <c r="L38" s="355"/>
      <c r="M38" s="343"/>
      <c r="N38" s="357"/>
      <c r="O38" s="358">
        <f>'[5]05.2014.3 Rap.'!C37</f>
        <v>31527.615136476426</v>
      </c>
      <c r="P38" s="359"/>
      <c r="Q38" s="355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</row>
    <row r="39" spans="1:32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57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</row>
    <row r="40" spans="1:32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57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</row>
    <row r="41" spans="1:32">
      <c r="A41" s="343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57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</row>
  </sheetData>
  <mergeCells count="18">
    <mergeCell ref="AD1:AF1"/>
    <mergeCell ref="A34:B34"/>
    <mergeCell ref="A35:B35"/>
    <mergeCell ref="A36:B36"/>
    <mergeCell ref="A37:B37"/>
    <mergeCell ref="A38:B38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Récap. </vt:lpstr>
      <vt:lpstr>Rapport </vt:lpstr>
      <vt:lpstr>Analyses Mai</vt:lpstr>
      <vt:lpstr>'Rapport '!Zone_d_impression</vt:lpstr>
      <vt:lpstr>'Récap.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2014-06-03T07:48:21Z</dcterms:modified>
</cp:coreProperties>
</file>