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Juillet" sheetId="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<sst xmlns="http://schemas.openxmlformats.org/spreadsheetml/2006/main" count="240" uniqueCount="101">
  <si>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</si>
  <si>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</si>
  <si>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</si>
  <si>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</si>
  <si>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</si>
  <si>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</si>
  <si>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</si>
  <si>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</si>
  <si>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</si>
  <si>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</si>
  <si>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</si>
  <si>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</si>
  <si>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</si>
  <si>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</si>
  <si>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</si>
  <si>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</si>
  <si>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</si>
  <si>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</si>
  <si>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</si>
  <si>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</si>
  <si>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</si>
  <si>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</si>
  <si>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</si>
  <si>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</si>
  <si>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</si>
  <si>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</si>
  <si>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</si>
  <si>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</si>
  <si>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</si>
  <si>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</si>
  <si>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</si>
  <si>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</si>
  <si>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</si>
  <si>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</si>
  <si>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</si>
  <si>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</si>
  <si>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</si>
  <si>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</si>
  <si>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</si>
  <si>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</si>
  <si>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</si>
  <si>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</si>
  <si>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</si>
  <si>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</si>
  <si>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</si>
  <si>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</si>
  <si>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</si>
  <si>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</si>
  <si>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</si>
  <si>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DÉCEMBRE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</si>
  <si>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</si>
  <si>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</si>
  <si>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</si>
  <si>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</si>
  <si>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</si>
  <si>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</si>
  <si>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</si>
  <si>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2015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</si>
  <si>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</si>
  <si>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</si>
  <si>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</si>
  <si>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</si>
  <si>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</si>
  <si>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</si>
  <si>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</si>
  <si>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</si>
  <si>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</si>
  <si>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</si>
  <si>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</si>
  <si>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</si>
  <si>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</si>
  <si>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</si>
  <si>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</si>
  <si>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</si>
  <si>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</si>
  <si>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</si>
  <si>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</si>
  <si>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</si>
  <si>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</si>
  <si>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</si>
  <si>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M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</si>
  <si>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l/mn</t>
    </r>
  </si>
  <si>
    <t>J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</si>
  <si>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+ AF 32</t>
    </r>
  </si>
  <si>
    <t>V</t>
  </si>
  <si>
    <t>S</t>
  </si>
  <si>
    <t>D</t>
  </si>
  <si>
    <t>L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</si>
  <si>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+ AF 36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</si>
  <si>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+ AF 37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</si>
  <si>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+ AF 148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</si>
  <si>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+ AF 131</t>
    </r>
  </si>
  <si>
    <t>Révision chaîne déc. Sud</t>
  </si>
  <si>
    <r>
      <t>Révi. Déc 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384 + 25 l</t>
    </r>
  </si>
  <si>
    <t>Révision  déc. Sud</t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</si>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</sst>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7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1" fontId="6" fillId="0" borderId="2" xfId="20" applyNumberFormat="1" applyFont="1" applyBorder="1" applyAlignment="1">
      <alignment vertical="center"/>
      <protection/>
    </xf>
    <xf numFmtId="1" fontId="6" fillId="0" borderId="22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1" fontId="6" fillId="0" borderId="24" xfId="20" applyNumberFormat="1" applyFont="1" applyBorder="1" applyAlignment="1">
      <alignment vertical="center"/>
      <protection/>
    </xf>
    <xf numFmtId="1" fontId="6" fillId="0" borderId="18" xfId="20" applyNumberFormat="1" applyFont="1" applyBorder="1" applyAlignment="1">
      <alignment vertical="center"/>
      <protection/>
    </xf>
    <xf numFmtId="1" fontId="6" fillId="0" borderId="3" xfId="20" applyNumberFormat="1" applyFont="1" applyBorder="1" applyAlignment="1">
      <alignment vertical="center"/>
      <protection/>
    </xf>
    <xf numFmtId="1" fontId="6" fillId="0" borderId="19" xfId="20" applyNumberFormat="1" applyFont="1" applyBorder="1" applyAlignment="1">
      <alignment vertical="center"/>
      <protection/>
    </xf>
    <xf numFmtId="1" fontId="6" fillId="0" borderId="25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1" fontId="6" fillId="0" borderId="27" xfId="20" applyNumberFormat="1" applyFont="1" applyBorder="1" applyAlignment="1">
      <alignment vertical="center"/>
      <protection/>
    </xf>
    <xf numFmtId="164" fontId="6" fillId="0" borderId="19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1" fontId="6" fillId="0" borderId="32" xfId="20" applyNumberFormat="1" applyFont="1" applyBorder="1" applyAlignment="1">
      <alignment vertical="center"/>
      <protection/>
    </xf>
    <xf numFmtId="1" fontId="6" fillId="0" borderId="33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1" fontId="6" fillId="0" borderId="30" xfId="20" applyNumberFormat="1" applyFont="1" applyBorder="1" applyAlignment="1">
      <alignment vertical="center"/>
      <protection/>
    </xf>
    <xf numFmtId="1" fontId="6" fillId="0" borderId="34" xfId="20" applyNumberFormat="1" applyFont="1" applyBorder="1" applyAlignment="1">
      <alignment vertical="center"/>
      <protection/>
    </xf>
    <xf numFmtId="164" fontId="6" fillId="0" borderId="29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37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1" fontId="6" fillId="0" borderId="10" xfId="20" applyNumberFormat="1" applyFont="1" applyBorder="1" applyAlignment="1">
      <alignment vertical="center"/>
      <protection/>
    </xf>
    <xf numFmtId="1" fontId="6" fillId="0" borderId="11" xfId="20" applyNumberFormat="1" applyFont="1" applyBorder="1" applyAlignment="1">
      <alignment vertical="center"/>
      <protection/>
    </xf>
    <xf numFmtId="1" fontId="6" fillId="0" borderId="38" xfId="20" applyNumberFormat="1" applyFont="1" applyBorder="1" applyAlignment="1">
      <alignment vertical="center"/>
      <protection/>
    </xf>
    <xf numFmtId="1" fontId="6" fillId="0" borderId="8" xfId="20" applyNumberFormat="1" applyFont="1" applyBorder="1" applyAlignment="1">
      <alignment vertical="center"/>
      <protection/>
    </xf>
    <xf numFmtId="1" fontId="6" fillId="0" borderId="7" xfId="20" applyNumberFormat="1" applyFont="1" applyBorder="1" applyAlignment="1">
      <alignment vertical="center"/>
      <protection/>
    </xf>
    <xf numFmtId="1" fontId="6" fillId="0" borderId="39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1" fontId="6" fillId="0" borderId="14" xfId="20" applyNumberFormat="1" applyFont="1" applyBorder="1" applyAlignment="1">
      <alignment vertical="center"/>
      <protection/>
    </xf>
    <xf numFmtId="164" fontId="6" fillId="0" borderId="7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1" fontId="7" fillId="0" borderId="1" xfId="20" applyNumberFormat="1" applyFont="1" applyBorder="1" applyAlignment="1">
      <alignment horizontal="right" vertical="center"/>
      <protection/>
    </xf>
    <xf numFmtId="1" fontId="6" fillId="0" borderId="25" xfId="20" applyNumberFormat="1" applyFont="1" applyBorder="1">
      <alignment/>
      <protection/>
    </xf>
    <xf numFmtId="1" fontId="6" fillId="0" borderId="23" xfId="20" applyNumberFormat="1" applyFont="1" applyBorder="1">
      <alignment/>
      <protection/>
    </xf>
    <xf numFmtId="1" fontId="7" fillId="0" borderId="20" xfId="20" applyNumberFormat="1" applyFont="1" applyBorder="1" applyAlignment="1">
      <alignment vertical="center"/>
      <protection/>
    </xf>
    <xf numFmtId="1" fontId="7" fillId="0" borderId="18" xfId="20" applyNumberFormat="1" applyFont="1" applyBorder="1" applyAlignment="1">
      <alignment vertical="center"/>
      <protection/>
    </xf>
    <xf numFmtId="1" fontId="6" fillId="0" borderId="40" xfId="20" applyNumberFormat="1" applyFont="1" applyBorder="1" applyAlignment="1">
      <alignment vertical="center"/>
      <protection/>
    </xf>
    <xf numFmtId="1" fontId="7" fillId="0" borderId="41" xfId="20" applyNumberFormat="1" applyFont="1" applyBorder="1" applyAlignment="1">
      <alignment vertical="center"/>
      <protection/>
    </xf>
    <xf numFmtId="164" fontId="7" fillId="0" borderId="40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42" xfId="20" applyFont="1" applyBorder="1" applyAlignment="1">
      <alignment vertical="center"/>
      <protection/>
    </xf>
    <xf numFmtId="1" fontId="8" fillId="0" borderId="43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0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horizontal="right" vertical="center"/>
      <protection/>
    </xf>
    <xf numFmtId="1" fontId="8" fillId="0" borderId="42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horizontal="right" vertical="center"/>
      <protection/>
    </xf>
    <xf numFmtId="1" fontId="8" fillId="0" borderId="46" xfId="20" applyNumberFormat="1" applyFont="1" applyBorder="1" applyAlignment="1">
      <alignment horizontal="right" vertical="center"/>
      <protection/>
    </xf>
    <xf numFmtId="1" fontId="8" fillId="0" borderId="47" xfId="20" applyNumberFormat="1" applyFont="1" applyBorder="1" applyAlignment="1">
      <alignment horizontal="right" vertical="center"/>
      <protection/>
    </xf>
    <xf numFmtId="1" fontId="8" fillId="0" borderId="46" xfId="20" applyNumberFormat="1" applyFont="1" applyBorder="1" applyAlignment="1">
      <alignment vertical="center"/>
      <protection/>
    </xf>
    <xf numFmtId="1" fontId="8" fillId="0" borderId="47" xfId="20" applyNumberFormat="1" applyFont="1" applyBorder="1" applyAlignment="1">
      <alignment vertical="center"/>
      <protection/>
    </xf>
    <xf numFmtId="1" fontId="8" fillId="0" borderId="48" xfId="20" applyNumberFormat="1" applyFont="1" applyBorder="1" applyAlignment="1">
      <alignment vertical="center"/>
      <protection/>
    </xf>
    <xf numFmtId="164" fontId="8" fillId="0" borderId="46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1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41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64" fontId="6" fillId="0" borderId="0" xfId="20" applyNumberFormat="1" applyFont="1" applyBorder="1" applyAlignment="1">
      <alignment vertical="center"/>
      <protection/>
    </xf>
    <xf numFmtId="2" fontId="6" fillId="0" borderId="0" xfId="20" applyNumberFormat="1" applyFont="1" applyBorder="1" applyAlignment="1">
      <alignment vertical="center"/>
      <protection/>
    </xf>
    <xf numFmtId="1" fontId="6" fillId="0" borderId="0" xfId="20" applyNumberFormat="1" applyFont="1" applyBorder="1" applyAlignment="1">
      <alignment vertical="center"/>
      <protection/>
    </xf>
    <xf numFmtId="1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2" fontId="1" fillId="0" borderId="0" xfId="20" applyNumberFormat="1" applyBorder="1">
      <alignment/>
      <protection/>
    </xf>
    <xf numFmtId="2" fontId="6" fillId="0" borderId="49" xfId="20" applyNumberFormat="1" applyFont="1" applyBorder="1" applyAlignment="1">
      <alignment vertical="center"/>
      <protection/>
    </xf>
    <xf numFmtId="1" fontId="6" fillId="0" borderId="50" xfId="20" applyNumberFormat="1" applyFont="1" applyBorder="1" applyAlignment="1">
      <alignment vertical="center"/>
      <protection/>
    </xf>
    <xf numFmtId="2" fontId="6" fillId="0" borderId="51" xfId="20" applyNumberFormat="1" applyFont="1" applyBorder="1" applyAlignment="1">
      <alignment vertical="center"/>
      <protection/>
    </xf>
    <xf numFmtId="2" fontId="6" fillId="0" borderId="52" xfId="20" applyNumberFormat="1" applyFont="1" applyBorder="1" applyAlignment="1">
      <alignment vertical="center"/>
      <protection/>
    </xf>
    <xf numFmtId="1" fontId="6" fillId="0" borderId="53" xfId="20" applyNumberFormat="1" applyFont="1" applyBorder="1" applyAlignment="1">
      <alignment vertical="center"/>
      <protection/>
    </xf>
    <xf numFmtId="1" fontId="7" fillId="0" borderId="42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2" fontId="7" fillId="0" borderId="41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2" fontId="8" fillId="0" borderId="40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44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1" fontId="8" fillId="0" borderId="54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horizontal="center" vertical="center" wrapText="1"/>
      <protection/>
    </xf>
    <xf numFmtId="2" fontId="8" fillId="0" borderId="43" xfId="20" applyNumberFormat="1" applyFont="1" applyBorder="1" applyAlignment="1">
      <alignment horizontal="center" vertical="center" wrapText="1"/>
      <protection/>
    </xf>
    <xf numFmtId="2" fontId="8" fillId="0" borderId="55" xfId="20" applyNumberFormat="1" applyFont="1" applyBorder="1" applyAlignment="1">
      <alignment horizontal="center" vertical="center" wrapText="1"/>
      <protection/>
    </xf>
    <xf numFmtId="2" fontId="8" fillId="0" borderId="56" xfId="20" applyNumberFormat="1" applyFont="1" applyBorder="1" applyAlignment="1">
      <alignment vertical="center"/>
      <protection/>
    </xf>
    <xf numFmtId="2" fontId="8" fillId="0" borderId="54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5" xfId="20" applyFont="1" applyBorder="1" applyAlignment="1">
      <alignment vertical="center"/>
      <protection/>
    </xf>
    <xf numFmtId="0" fontId="9" fillId="0" borderId="55" xfId="20" applyFont="1" applyBorder="1" applyAlignment="1">
      <alignment vertical="center"/>
      <protection/>
    </xf>
    <xf numFmtId="0" fontId="9" fillId="0" borderId="54" xfId="20" applyFont="1" applyBorder="1" applyAlignment="1">
      <alignment vertical="center"/>
      <protection/>
    </xf>
    <xf numFmtId="2" fontId="7" fillId="0" borderId="5" xfId="20" applyNumberFormat="1" applyFont="1" applyBorder="1" applyAlignment="1">
      <alignment vertical="center"/>
      <protection/>
    </xf>
    <xf numFmtId="1" fontId="7" fillId="0" borderId="57" xfId="20" applyNumberFormat="1" applyFont="1" applyBorder="1" applyAlignment="1">
      <alignment vertical="center"/>
      <protection/>
    </xf>
    <xf numFmtId="1" fontId="7" fillId="0" borderId="47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164" fontId="7" fillId="0" borderId="51" xfId="20" applyNumberFormat="1" applyFont="1" applyBorder="1" applyAlignment="1">
      <alignment vertical="center"/>
      <protection/>
    </xf>
    <xf numFmtId="2" fontId="7" fillId="0" borderId="47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0" fontId="13" fillId="0" borderId="0" xfId="20" applyFont="1">
      <alignment/>
      <protection/>
    </xf>
    <xf numFmtId="49" fontId="14" fillId="0" borderId="1" xfId="20" applyNumberFormat="1" applyFont="1" applyBorder="1" applyAlignment="1">
      <alignment horizontal="center" vertical="center" wrapText="1"/>
      <protection/>
    </xf>
    <xf numFmtId="49" fontId="14" fillId="0" borderId="58" xfId="20" applyNumberFormat="1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 wrapText="1"/>
      <protection/>
    </xf>
    <xf numFmtId="0" fontId="14" fillId="0" borderId="3" xfId="20" applyFont="1" applyBorder="1" applyAlignment="1">
      <alignment horizontal="center" vertical="center" wrapText="1"/>
      <protection/>
    </xf>
    <xf numFmtId="0" fontId="14" fillId="0" borderId="4" xfId="20" applyFont="1" applyBorder="1" applyAlignment="1">
      <alignment horizontal="center" vertical="center" wrapText="1"/>
      <protection/>
    </xf>
    <xf numFmtId="0" fontId="16" fillId="0" borderId="21" xfId="20" applyFont="1" applyBorder="1" applyAlignment="1">
      <alignment horizontal="center" vertical="center" wrapText="1"/>
      <protection/>
    </xf>
    <xf numFmtId="0" fontId="14" fillId="0" borderId="2" xfId="20" applyFont="1" applyBorder="1" applyAlignment="1">
      <alignment horizontal="center" vertical="center"/>
      <protection/>
    </xf>
    <xf numFmtId="0" fontId="14" fillId="0" borderId="4" xfId="20" applyFont="1" applyBorder="1" applyAlignment="1">
      <alignment horizontal="center" vertical="center"/>
      <protection/>
    </xf>
    <xf numFmtId="0" fontId="14" fillId="0" borderId="16" xfId="20" applyFont="1" applyBorder="1" applyAlignment="1">
      <alignment horizontal="center" vertical="center" wrapText="1"/>
      <protection/>
    </xf>
    <xf numFmtId="0" fontId="12" fillId="0" borderId="16" xfId="20" applyFont="1" applyBorder="1" applyAlignment="1">
      <alignment horizontal="center" vertical="center" wrapText="1"/>
      <protection/>
    </xf>
    <xf numFmtId="164" fontId="14" fillId="0" borderId="16" xfId="20" applyNumberFormat="1" applyFont="1" applyBorder="1" applyAlignment="1">
      <alignment horizontal="center" vertical="center" wrapText="1"/>
      <protection/>
    </xf>
    <xf numFmtId="49" fontId="14" fillId="0" borderId="2" xfId="20" applyNumberFormat="1" applyFont="1" applyBorder="1" applyAlignment="1">
      <alignment horizontal="center" vertical="center" wrapText="1"/>
      <protection/>
    </xf>
    <xf numFmtId="49" fontId="14" fillId="0" borderId="3" xfId="20" applyNumberFormat="1" applyFont="1" applyBorder="1" applyAlignment="1">
      <alignment horizontal="center" vertical="center" wrapText="1"/>
      <protection/>
    </xf>
    <xf numFmtId="49" fontId="14" fillId="0" borderId="4" xfId="20" applyNumberFormat="1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16" fillId="0" borderId="15" xfId="20" applyNumberFormat="1" applyFont="1" applyBorder="1" applyAlignment="1">
      <alignment horizontal="center" vertical="center" wrapText="1"/>
      <protection/>
    </xf>
    <xf numFmtId="2" fontId="9" fillId="0" borderId="61" xfId="20" applyNumberFormat="1" applyFont="1" applyBorder="1" applyAlignment="1">
      <alignment horizontal="center" vertical="center" wrapText="1"/>
      <protection/>
    </xf>
    <xf numFmtId="2" fontId="16" fillId="0" borderId="12" xfId="20" applyNumberFormat="1" applyFont="1" applyBorder="1" applyAlignment="1">
      <alignment horizontal="center" vertical="center" wrapText="1"/>
      <protection/>
    </xf>
    <xf numFmtId="2" fontId="9" fillId="0" borderId="59" xfId="20" applyNumberFormat="1" applyFont="1" applyBorder="1" applyAlignment="1">
      <alignment horizontal="center" vertical="center" wrapText="1"/>
      <protection/>
    </xf>
    <xf numFmtId="0" fontId="9" fillId="0" borderId="61" xfId="20" applyFont="1" applyBorder="1" applyAlignment="1">
      <alignment horizontal="center" vertical="center" wrapText="1"/>
      <protection/>
    </xf>
    <xf numFmtId="1" fontId="16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24" xfId="20" applyNumberFormat="1" applyBorder="1" applyAlignment="1">
      <alignment horizontal="right" vertical="center"/>
      <protection/>
    </xf>
    <xf numFmtId="0" fontId="1" fillId="0" borderId="18" xfId="20" applyBorder="1" applyAlignment="1">
      <alignment horizontal="right" vertical="center"/>
      <protection/>
    </xf>
    <xf numFmtId="1" fontId="1" fillId="0" borderId="25" xfId="20" applyNumberFormat="1" applyBorder="1" applyAlignment="1">
      <alignment horizontal="right" vertical="center"/>
      <protection/>
    </xf>
    <xf numFmtId="0" fontId="1" fillId="0" borderId="25" xfId="20" applyBorder="1" applyAlignment="1">
      <alignment horizontal="right" vertical="center"/>
      <protection/>
    </xf>
    <xf numFmtId="0" fontId="1" fillId="0" borderId="1" xfId="20" applyBorder="1" applyAlignment="1">
      <alignment horizontal="right" vertical="center"/>
      <protection/>
    </xf>
    <xf numFmtId="164" fontId="1" fillId="0" borderId="24" xfId="20" applyNumberFormat="1" applyBorder="1" applyAlignment="1" applyProtection="1">
      <alignment horizontal="right" vertical="center"/>
      <protection locked="0"/>
    </xf>
    <xf numFmtId="164" fontId="1" fillId="0" borderId="23" xfId="20" applyNumberFormat="1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2" fontId="1" fillId="0" borderId="18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2" fontId="1" fillId="0" borderId="41" xfId="20" applyNumberFormat="1" applyBorder="1" applyAlignment="1">
      <alignment horizontal="right" vertical="center"/>
      <protection/>
    </xf>
    <xf numFmtId="0" fontId="1" fillId="0" borderId="23" xfId="20" applyBorder="1" applyAlignment="1">
      <alignment horizontal="right" vertical="center"/>
      <protection/>
    </xf>
    <xf numFmtId="0" fontId="1" fillId="0" borderId="17" xfId="20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0" fontId="1" fillId="0" borderId="27" xfId="20" applyBorder="1" applyAlignment="1">
      <alignment horizontal="right" vertical="center"/>
      <protection/>
    </xf>
    <xf numFmtId="0" fontId="1" fillId="0" borderId="19" xfId="20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horizontal="right" vertical="center"/>
      <protection locked="0"/>
    </xf>
    <xf numFmtId="1" fontId="1" fillId="0" borderId="26" xfId="20" applyNumberFormat="1" applyBorder="1" applyAlignment="1">
      <alignment horizontal="right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" xfId="20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1" fontId="1" fillId="0" borderId="32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33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0" fontId="1" fillId="0" borderId="28" xfId="20" applyBorder="1" applyAlignment="1">
      <alignment horizontal="right" vertical="center"/>
      <protection/>
    </xf>
    <xf numFmtId="164" fontId="1" fillId="0" borderId="32" xfId="20" applyNumberFormat="1" applyBorder="1" applyAlignment="1" applyProtection="1">
      <alignment horizontal="right" vertical="center"/>
      <protection locked="0"/>
    </xf>
    <xf numFmtId="164" fontId="1" fillId="0" borderId="31" xfId="20" applyNumberFormat="1" applyBorder="1" applyAlignment="1">
      <alignment horizontal="right" vertical="center"/>
      <protection/>
    </xf>
    <xf numFmtId="2" fontId="1" fillId="0" borderId="32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62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0" fontId="1" fillId="0" borderId="62" xfId="20" applyBorder="1" applyAlignment="1">
      <alignment horizontal="right" vertical="center"/>
      <protection/>
    </xf>
    <xf numFmtId="0" fontId="1" fillId="0" borderId="35" xfId="20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horizontal="right" vertical="center"/>
      <protection/>
    </xf>
    <xf numFmtId="0" fontId="1" fillId="0" borderId="34" xfId="20" applyBorder="1" applyAlignment="1">
      <alignment horizontal="right"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1" fontId="1" fillId="0" borderId="63" xfId="20" applyNumberFormat="1" applyBorder="1" applyAlignment="1">
      <alignment horizontal="right" vertical="center"/>
      <protection/>
    </xf>
    <xf numFmtId="1" fontId="1" fillId="0" borderId="31" xfId="20" applyNumberFormat="1" applyBorder="1" applyAlignment="1">
      <alignment horizontal="right" vertical="center"/>
      <protection/>
    </xf>
    <xf numFmtId="0" fontId="1" fillId="0" borderId="32" xfId="20" applyBorder="1" applyAlignment="1">
      <alignment horizontal="center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0" fontId="1" fillId="0" borderId="28" xfId="20" applyBorder="1" applyAlignment="1">
      <alignment horizontal="center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0" fontId="20" fillId="0" borderId="28" xfId="20" applyFont="1" applyBorder="1" applyAlignment="1">
      <alignment horizontal="center" vertical="center"/>
      <protection/>
    </xf>
    <xf numFmtId="1" fontId="1" fillId="0" borderId="64" xfId="20" applyNumberFormat="1" applyBorder="1" applyAlignment="1">
      <alignment horizontal="right" vertical="center"/>
      <protection/>
    </xf>
    <xf numFmtId="0" fontId="1" fillId="0" borderId="28" xfId="21" applyFont="1" applyBorder="1" applyAlignment="1">
      <alignment horizontal="center" vertical="center"/>
      <protection/>
    </xf>
    <xf numFmtId="0" fontId="21" fillId="0" borderId="28" xfId="21" applyFont="1" applyBorder="1" applyAlignment="1">
      <alignment horizontal="center" vertical="center"/>
      <protection/>
    </xf>
    <xf numFmtId="2" fontId="1" fillId="0" borderId="33" xfId="20" applyNumberFormat="1" applyFont="1" applyBorder="1" applyAlignment="1">
      <alignment horizontal="right" vertical="center"/>
      <protection/>
    </xf>
    <xf numFmtId="1" fontId="1" fillId="0" borderId="31" xfId="20" applyNumberFormat="1" applyFont="1" applyBorder="1" applyAlignment="1">
      <alignment horizontal="right" vertical="center"/>
      <protection/>
    </xf>
    <xf numFmtId="2" fontId="1" fillId="0" borderId="32" xfId="20" applyNumberFormat="1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0" fontId="1" fillId="0" borderId="35" xfId="20" applyFont="1" applyBorder="1" applyAlignment="1">
      <alignment horizontal="right"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horizontal="right" vertical="center"/>
      <protection/>
    </xf>
    <xf numFmtId="2" fontId="1" fillId="0" borderId="15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0" fontId="1" fillId="0" borderId="59" xfId="20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52" xfId="20" applyBorder="1" applyAlignment="1">
      <alignment horizontal="right" vertical="center"/>
      <protection/>
    </xf>
    <xf numFmtId="1" fontId="1" fillId="0" borderId="39" xfId="20" applyNumberFormat="1" applyBorder="1" applyAlignment="1">
      <alignment horizontal="right" vertical="center"/>
      <protection/>
    </xf>
    <xf numFmtId="0" fontId="1" fillId="0" borderId="39" xfId="20" applyBorder="1" applyAlignment="1">
      <alignment horizontal="right" vertical="center"/>
      <protection/>
    </xf>
    <xf numFmtId="0" fontId="1" fillId="0" borderId="65" xfId="20" applyBorder="1" applyAlignment="1">
      <alignment horizontal="right" vertical="center"/>
      <protection/>
    </xf>
    <xf numFmtId="164" fontId="1" fillId="0" borderId="63" xfId="20" applyNumberFormat="1" applyBorder="1" applyAlignment="1">
      <alignment horizontal="right" vertical="center"/>
      <protection/>
    </xf>
    <xf numFmtId="164" fontId="1" fillId="0" borderId="38" xfId="20" applyNumberFormat="1" applyBorder="1" applyAlignment="1">
      <alignment horizontal="right" vertical="center"/>
      <protection/>
    </xf>
    <xf numFmtId="2" fontId="1" fillId="0" borderId="64" xfId="20" applyNumberFormat="1" applyBorder="1" applyAlignment="1">
      <alignment horizontal="right" vertical="center"/>
      <protection/>
    </xf>
    <xf numFmtId="2" fontId="1" fillId="0" borderId="52" xfId="20" applyNumberFormat="1" applyBorder="1" applyAlignment="1">
      <alignment horizontal="right" vertical="center"/>
      <protection/>
    </xf>
    <xf numFmtId="2" fontId="1" fillId="0" borderId="38" xfId="20" applyNumberFormat="1" applyBorder="1" applyAlignment="1">
      <alignment horizontal="right" vertical="center"/>
      <protection/>
    </xf>
    <xf numFmtId="2" fontId="1" fillId="0" borderId="57" xfId="20" applyNumberFormat="1" applyFont="1" applyBorder="1" applyAlignment="1">
      <alignment horizontal="right" vertical="center"/>
      <protection/>
    </xf>
    <xf numFmtId="2" fontId="1" fillId="0" borderId="66" xfId="20" applyNumberFormat="1" applyFont="1" applyBorder="1" applyAlignment="1">
      <alignment horizontal="right" vertical="center"/>
      <protection/>
    </xf>
    <xf numFmtId="0" fontId="1" fillId="0" borderId="49" xfId="20" applyBorder="1" applyAlignment="1">
      <alignment horizontal="right" vertical="center"/>
      <protection/>
    </xf>
    <xf numFmtId="0" fontId="1" fillId="0" borderId="53" xfId="20" applyBorder="1" applyAlignment="1">
      <alignment horizontal="right" vertical="center"/>
      <protection/>
    </xf>
    <xf numFmtId="0" fontId="1" fillId="0" borderId="59" xfId="20" applyFont="1" applyBorder="1" applyAlignment="1">
      <alignment horizontal="right" vertical="center"/>
      <protection/>
    </xf>
    <xf numFmtId="2" fontId="1" fillId="0" borderId="60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7" xfId="20" applyNumberFormat="1" applyFont="1" applyBorder="1" applyAlignment="1">
      <alignment horizontal="right" vertical="center"/>
      <protection/>
    </xf>
    <xf numFmtId="2" fontId="1" fillId="0" borderId="12" xfId="20" applyNumberFormat="1" applyFont="1" applyBorder="1" applyAlignment="1">
      <alignment horizontal="right" vertical="center"/>
      <protection/>
    </xf>
    <xf numFmtId="0" fontId="1" fillId="0" borderId="67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2" fontId="1" fillId="0" borderId="67" xfId="20" applyNumberFormat="1" applyFont="1" applyBorder="1" applyAlignment="1">
      <alignment horizontal="right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1" fontId="1" fillId="0" borderId="12" xfId="20" applyNumberFormat="1" applyFont="1" applyBorder="1" applyAlignment="1">
      <alignment horizontal="right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68" xfId="20" applyBorder="1" applyAlignment="1">
      <alignment horizontal="center" vertical="center"/>
      <protection/>
    </xf>
    <xf numFmtId="0" fontId="9" fillId="0" borderId="45" xfId="20" applyFont="1" applyBorder="1" applyAlignment="1">
      <alignment horizontal="left" vertical="center" wrapText="1"/>
      <protection/>
    </xf>
    <xf numFmtId="0" fontId="9" fillId="0" borderId="55" xfId="20" applyFont="1" applyBorder="1" applyAlignment="1">
      <alignment horizontal="left" vertical="center" wrapText="1"/>
      <protection/>
    </xf>
    <xf numFmtId="1" fontId="9" fillId="0" borderId="43" xfId="20" applyNumberFormat="1" applyFont="1" applyBorder="1" applyAlignment="1">
      <alignment horizontal="right" vertical="center" wrapText="1"/>
      <protection/>
    </xf>
    <xf numFmtId="0" fontId="9" fillId="0" borderId="46" xfId="20" applyFont="1" applyBorder="1" applyAlignment="1">
      <alignment horizontal="right" vertical="center" wrapText="1"/>
      <protection/>
    </xf>
    <xf numFmtId="0" fontId="9" fillId="0" borderId="47" xfId="20" applyFont="1" applyBorder="1" applyAlignment="1">
      <alignment horizontal="right" vertical="center" wrapText="1"/>
      <protection/>
    </xf>
    <xf numFmtId="0" fontId="9" fillId="0" borderId="42" xfId="20" applyFont="1" applyBorder="1" applyAlignment="1">
      <alignment horizontal="right" vertical="center" wrapText="1"/>
      <protection/>
    </xf>
    <xf numFmtId="164" fontId="9" fillId="0" borderId="43" xfId="20" applyNumberFormat="1" applyFont="1" applyBorder="1" applyAlignment="1">
      <alignment horizontal="right" vertical="center" wrapText="1"/>
      <protection/>
    </xf>
    <xf numFmtId="164" fontId="9" fillId="0" borderId="47" xfId="20" applyNumberFormat="1" applyFont="1" applyBorder="1" applyAlignment="1">
      <alignment horizontal="right" vertical="center" wrapText="1"/>
      <protection/>
    </xf>
    <xf numFmtId="2" fontId="23" fillId="0" borderId="43" xfId="20" applyNumberFormat="1" applyFont="1" applyBorder="1" applyAlignment="1">
      <alignment horizontal="right" vertical="center"/>
      <protection/>
    </xf>
    <xf numFmtId="2" fontId="23" fillId="0" borderId="40" xfId="20" applyNumberFormat="1" applyFont="1" applyBorder="1" applyAlignment="1">
      <alignment horizontal="right" vertical="center"/>
      <protection/>
    </xf>
    <xf numFmtId="2" fontId="23" fillId="0" borderId="55" xfId="20" applyNumberFormat="1" applyFont="1" applyBorder="1" applyAlignment="1">
      <alignment horizontal="right" vertical="center"/>
      <protection/>
    </xf>
    <xf numFmtId="2" fontId="23" fillId="0" borderId="47" xfId="20" applyNumberFormat="1" applyFont="1" applyBorder="1" applyAlignment="1">
      <alignment horizontal="right" vertical="center"/>
      <protection/>
    </xf>
    <xf numFmtId="1" fontId="23" fillId="0" borderId="45" xfId="20" applyNumberFormat="1" applyFont="1" applyBorder="1" applyAlignment="1">
      <alignment horizontal="right" vertical="center"/>
      <protection/>
    </xf>
    <xf numFmtId="1" fontId="23" fillId="0" borderId="40" xfId="20" applyNumberFormat="1" applyFont="1" applyBorder="1" applyAlignment="1">
      <alignment horizontal="right" vertical="center"/>
      <protection/>
    </xf>
    <xf numFmtId="1" fontId="23" fillId="0" borderId="55" xfId="20" applyNumberFormat="1" applyFont="1" applyBorder="1" applyAlignment="1">
      <alignment horizontal="right" vertical="center"/>
      <protection/>
    </xf>
    <xf numFmtId="164" fontId="23" fillId="0" borderId="43" xfId="20" applyNumberFormat="1" applyFont="1" applyBorder="1" applyAlignment="1">
      <alignment horizontal="right" vertical="center"/>
      <protection/>
    </xf>
    <xf numFmtId="164" fontId="23" fillId="0" borderId="42" xfId="20" applyNumberFormat="1" applyFont="1" applyBorder="1" applyAlignment="1">
      <alignment horizontal="right" vertical="center"/>
      <protection/>
    </xf>
    <xf numFmtId="0" fontId="1" fillId="0" borderId="43" xfId="20" applyBorder="1" applyAlignment="1">
      <alignment horizontal="right" vertical="center"/>
      <protection/>
    </xf>
    <xf numFmtId="0" fontId="1" fillId="0" borderId="46" xfId="20" applyBorder="1" applyAlignment="1">
      <alignment horizontal="right" vertical="center"/>
      <protection/>
    </xf>
    <xf numFmtId="0" fontId="1" fillId="0" borderId="40" xfId="20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2" fontId="23" fillId="0" borderId="45" xfId="20" applyNumberFormat="1" applyFont="1" applyBorder="1" applyAlignment="1">
      <alignment horizontal="right" vertical="center"/>
      <protection/>
    </xf>
    <xf numFmtId="2" fontId="23" fillId="0" borderId="47" xfId="20" applyNumberFormat="1" applyFont="1" applyBorder="1" applyAlignment="1">
      <alignment horizontal="right" vertical="center" wrapText="1"/>
      <protection/>
    </xf>
    <xf numFmtId="1" fontId="23" fillId="0" borderId="48" xfId="20" applyNumberFormat="1" applyFont="1" applyBorder="1" applyAlignment="1">
      <alignment horizontal="right" vertical="center"/>
      <protection/>
    </xf>
    <xf numFmtId="1" fontId="23" fillId="0" borderId="47" xfId="20" applyNumberFormat="1" applyFont="1" applyBorder="1" applyAlignment="1">
      <alignment horizontal="right" vertical="center"/>
      <protection/>
    </xf>
    <xf numFmtId="0" fontId="24" fillId="0" borderId="42" xfId="20" applyFont="1" applyBorder="1" applyAlignment="1">
      <alignment horizontal="center" vertical="center"/>
      <protection/>
    </xf>
    <xf numFmtId="0" fontId="24" fillId="0" borderId="43" xfId="20" applyFont="1" applyBorder="1" applyAlignment="1">
      <alignment horizontal="center" vertical="center"/>
      <protection/>
    </xf>
    <xf numFmtId="0" fontId="24" fillId="0" borderId="47" xfId="20" applyFont="1" applyBorder="1" applyAlignment="1">
      <alignment horizontal="center" vertical="center"/>
      <protection/>
    </xf>
    <xf numFmtId="0" fontId="23" fillId="0" borderId="45" xfId="20" applyFont="1" applyBorder="1" applyAlignment="1">
      <alignment horizontal="left" vertical="center"/>
      <protection/>
    </xf>
    <xf numFmtId="0" fontId="23" fillId="0" borderId="55" xfId="20" applyFont="1" applyBorder="1" applyAlignment="1">
      <alignment horizontal="left" vertical="center"/>
      <protection/>
    </xf>
    <xf numFmtId="1" fontId="23" fillId="0" borderId="43" xfId="20" applyNumberFormat="1" applyFont="1" applyBorder="1" applyAlignment="1">
      <alignment horizontal="right" vertical="center"/>
      <protection/>
    </xf>
    <xf numFmtId="1" fontId="23" fillId="0" borderId="46" xfId="20" applyNumberFormat="1" applyFont="1" applyBorder="1" applyAlignment="1">
      <alignment horizontal="right" vertical="center"/>
      <protection/>
    </xf>
    <xf numFmtId="1" fontId="23" fillId="0" borderId="42" xfId="20" applyNumberFormat="1" applyFont="1" applyBorder="1" applyAlignment="1">
      <alignment horizontal="right" vertical="center"/>
      <protection/>
    </xf>
    <xf numFmtId="164" fontId="23" fillId="0" borderId="47" xfId="20" applyNumberFormat="1" applyFont="1" applyBorder="1" applyAlignment="1">
      <alignment horizontal="right" vertical="center"/>
      <protection/>
    </xf>
    <xf numFmtId="2" fontId="23" fillId="0" borderId="46" xfId="20" applyNumberFormat="1" applyFont="1" applyBorder="1" applyAlignment="1">
      <alignment horizontal="right" vertical="center"/>
      <protection/>
    </xf>
    <xf numFmtId="164" fontId="25" fillId="0" borderId="43" xfId="20" applyNumberFormat="1" applyFont="1" applyBorder="1" applyAlignment="1">
      <alignment horizontal="right" vertical="center"/>
      <protection/>
    </xf>
    <xf numFmtId="2" fontId="25" fillId="0" borderId="46" xfId="20" applyNumberFormat="1" applyFont="1" applyBorder="1" applyAlignment="1">
      <alignment horizontal="right" vertical="center"/>
      <protection/>
    </xf>
    <xf numFmtId="1" fontId="25" fillId="0" borderId="43" xfId="20" applyNumberFormat="1" applyFont="1" applyBorder="1" applyAlignment="1">
      <alignment horizontal="right" vertical="center"/>
      <protection/>
    </xf>
    <xf numFmtId="1" fontId="25" fillId="0" borderId="40" xfId="20" applyNumberFormat="1" applyFont="1" applyBorder="1" applyAlignment="1">
      <alignment horizontal="right" vertical="center"/>
      <protection/>
    </xf>
    <xf numFmtId="1" fontId="25" fillId="0" borderId="47" xfId="20" applyNumberFormat="1" applyFont="1" applyBorder="1" applyAlignment="1">
      <alignment horizontal="right" vertical="center"/>
      <protection/>
    </xf>
    <xf numFmtId="0" fontId="9" fillId="0" borderId="42" xfId="20" applyFont="1" applyBorder="1" applyAlignment="1">
      <alignment horizontal="center" vertical="center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16" fillId="0" borderId="45" xfId="22" applyFont="1" applyBorder="1" applyAlignment="1">
      <alignment horizontal="left" vertical="center"/>
      <protection/>
    </xf>
    <xf numFmtId="0" fontId="16" fillId="0" borderId="55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41" xfId="22" applyNumberFormat="1" applyFont="1" applyBorder="1" applyAlignment="1">
      <alignment horizontal="right" vertical="center"/>
      <protection/>
    </xf>
    <xf numFmtId="2" fontId="9" fillId="0" borderId="25" xfId="22" applyNumberFormat="1" applyFont="1" applyBorder="1" applyAlignment="1">
      <alignment horizontal="right" vertical="center"/>
      <protection/>
    </xf>
    <xf numFmtId="2" fontId="9" fillId="0" borderId="47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3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7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26" fillId="0" borderId="45" xfId="22" applyFont="1" applyBorder="1" applyAlignment="1">
      <alignment horizontal="left" vertical="center"/>
      <protection/>
    </xf>
    <xf numFmtId="0" fontId="26" fillId="0" borderId="55" xfId="22" applyFont="1" applyBorder="1" applyAlignment="1">
      <alignment horizontal="left" vertical="center"/>
      <protection/>
    </xf>
    <xf numFmtId="164" fontId="27" fillId="0" borderId="42" xfId="22" applyNumberFormat="1" applyFont="1" applyBorder="1" applyAlignment="1">
      <alignment horizontal="right" vertical="center"/>
      <protection/>
    </xf>
    <xf numFmtId="2" fontId="28" fillId="0" borderId="43" xfId="22" applyNumberFormat="1" applyFont="1" applyBorder="1" applyAlignment="1">
      <alignment horizontal="right" vertical="center"/>
      <protection/>
    </xf>
    <xf numFmtId="2" fontId="28" fillId="0" borderId="46" xfId="22" applyNumberFormat="1" applyFont="1" applyBorder="1" applyAlignment="1">
      <alignment horizontal="right" vertical="center"/>
      <protection/>
    </xf>
    <xf numFmtId="2" fontId="27" fillId="0" borderId="47" xfId="22" applyNumberFormat="1" applyFont="1" applyBorder="1" applyAlignment="1">
      <alignment horizontal="right" vertical="center"/>
      <protection/>
    </xf>
    <xf numFmtId="1" fontId="27" fillId="0" borderId="43" xfId="20" applyNumberFormat="1" applyFont="1" applyBorder="1" applyAlignment="1">
      <alignment horizontal="right" vertical="center"/>
      <protection/>
    </xf>
    <xf numFmtId="1" fontId="27" fillId="0" borderId="46" xfId="20" applyNumberFormat="1" applyFont="1" applyBorder="1" applyAlignment="1">
      <alignment horizontal="right" vertical="center"/>
      <protection/>
    </xf>
    <xf numFmtId="1" fontId="27" fillId="0" borderId="47" xfId="20" applyNumberFormat="1" applyFont="1" applyBorder="1" applyAlignment="1">
      <alignment horizontal="right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1" fontId="9" fillId="0" borderId="42" xfId="20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in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uillet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5.1"/>
      <sheetName val="01.2015.2"/>
      <sheetName val="01.2015.3"/>
      <sheetName val="01.2015.4"/>
      <sheetName val="01.2015.5"/>
      <sheetName val="01.2015.1 Rap."/>
      <sheetName val="01.2015.2 Rap."/>
      <sheetName val="01.2015.3 Rap."/>
      <sheetName val="01.2015.4 Rap."/>
      <sheetName val="01.2015.5 Rap."/>
      <sheetName val="Récap. "/>
      <sheetName val="Rapport "/>
      <sheetName val="Site "/>
      <sheetName val="Rapport 2014 "/>
      <sheetName val="01.2015.3 (2)"/>
      <sheetName val="01.2015.4 (2)"/>
      <sheetName val="01.2015.5 (2)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7354</v>
          </cell>
        </row>
        <row r="34">
          <cell r="F34">
            <v>6390</v>
          </cell>
          <cell r="L34">
            <v>420155</v>
          </cell>
          <cell r="M34">
            <v>12434</v>
          </cell>
          <cell r="O34">
            <v>38641</v>
          </cell>
        </row>
        <row r="36">
          <cell r="I36">
            <v>3861.965999999999</v>
          </cell>
        </row>
        <row r="37">
          <cell r="I37">
            <v>124.57954838709674</v>
          </cell>
        </row>
      </sheetData>
      <sheetData sheetId="6">
        <row r="3">
          <cell r="C3">
            <v>5.5</v>
          </cell>
        </row>
        <row r="35">
          <cell r="C35">
            <v>1616.5878100000002</v>
          </cell>
          <cell r="D35">
            <v>765.8460600000001</v>
          </cell>
          <cell r="G35">
            <v>137.37352999999996</v>
          </cell>
        </row>
        <row r="36">
          <cell r="C36">
            <v>52.147993870967746</v>
          </cell>
          <cell r="D36">
            <v>24.70471161290323</v>
          </cell>
          <cell r="G36">
            <v>4.431404193548386</v>
          </cell>
        </row>
        <row r="37">
          <cell r="C37">
            <v>23703.63357771261</v>
          </cell>
        </row>
      </sheetData>
      <sheetData sheetId="7">
        <row r="3">
          <cell r="C3">
            <v>500</v>
          </cell>
        </row>
        <row r="35">
          <cell r="C35">
            <v>136774.073</v>
          </cell>
          <cell r="D35">
            <v>66584.615</v>
          </cell>
          <cell r="G35">
            <v>12177.445</v>
          </cell>
        </row>
        <row r="36">
          <cell r="C36">
            <v>4412.066870967742</v>
          </cell>
          <cell r="D36">
            <v>2147.890806451613</v>
          </cell>
          <cell r="G36">
            <v>392.8208064516129</v>
          </cell>
        </row>
        <row r="37">
          <cell r="C37">
            <v>33938.9759305211</v>
          </cell>
        </row>
      </sheetData>
      <sheetData sheetId="8"/>
      <sheetData sheetId="9"/>
      <sheetData sheetId="10">
        <row r="5">
          <cell r="F5">
            <v>432589</v>
          </cell>
          <cell r="G5">
            <v>6390</v>
          </cell>
          <cell r="H5">
            <v>3861.965999999999</v>
          </cell>
          <cell r="L5">
            <v>136774.073</v>
          </cell>
          <cell r="N5">
            <v>12177.445</v>
          </cell>
          <cell r="V5">
            <v>1616.5878100000002</v>
          </cell>
          <cell r="X5">
            <v>137.37352999999996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5.1"/>
      <sheetName val="02.2015.2"/>
      <sheetName val="02.2015.3"/>
      <sheetName val="02.2015.4"/>
      <sheetName val="02.2015.5"/>
      <sheetName val="02.2015.1Rap."/>
      <sheetName val="02.2015.2 Rap."/>
      <sheetName val="02.2015.3 Rap."/>
      <sheetName val="02.2015.4 Rap."/>
      <sheetName val="02.2015.5 Rap."/>
      <sheetName val="Récap. "/>
      <sheetName val="Rapport "/>
      <sheetName val="Site "/>
      <sheetName val="Rapport 2014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14553</v>
          </cell>
        </row>
        <row r="34">
          <cell r="F34">
            <v>660</v>
          </cell>
          <cell r="L34">
            <v>344689</v>
          </cell>
          <cell r="M34">
            <v>1913</v>
          </cell>
          <cell r="O34">
            <v>17653</v>
          </cell>
        </row>
        <row r="36">
          <cell r="I36">
            <v>2306.818</v>
          </cell>
        </row>
        <row r="37">
          <cell r="I37">
            <v>82.38635714285715</v>
          </cell>
        </row>
      </sheetData>
      <sheetData sheetId="6">
        <row r="3">
          <cell r="C3">
            <v>3.16</v>
          </cell>
        </row>
        <row r="35">
          <cell r="C35">
            <v>1403.0885299999995</v>
          </cell>
          <cell r="D35">
            <v>682.73583</v>
          </cell>
          <cell r="G35">
            <v>107.10393000000002</v>
          </cell>
        </row>
        <row r="36">
          <cell r="C36">
            <v>50.11030464285712</v>
          </cell>
          <cell r="D36">
            <v>24.383422499999998</v>
          </cell>
          <cell r="G36">
            <v>3.8251403571428577</v>
          </cell>
        </row>
        <row r="37">
          <cell r="C37">
            <v>22777.411201298703</v>
          </cell>
        </row>
      </sheetData>
      <sheetData sheetId="7">
        <row r="3">
          <cell r="C3">
            <v>304</v>
          </cell>
        </row>
        <row r="35">
          <cell r="C35">
            <v>118913.47400000002</v>
          </cell>
          <cell r="D35">
            <v>56994.815</v>
          </cell>
          <cell r="G35">
            <v>9983.733</v>
          </cell>
        </row>
        <row r="36">
          <cell r="C36">
            <v>4246.909785714286</v>
          </cell>
          <cell r="D36">
            <v>2035.5291071428571</v>
          </cell>
          <cell r="G36">
            <v>356.5618928571429</v>
          </cell>
        </row>
        <row r="37">
          <cell r="C37">
            <v>32668.536813186813</v>
          </cell>
        </row>
      </sheetData>
      <sheetData sheetId="8"/>
      <sheetData sheetId="9"/>
      <sheetData sheetId="10">
        <row r="6">
          <cell r="F6">
            <v>346602</v>
          </cell>
          <cell r="G6">
            <v>660</v>
          </cell>
          <cell r="H6">
            <v>2306.818</v>
          </cell>
          <cell r="L6">
            <v>118913.47400000002</v>
          </cell>
          <cell r="N6">
            <v>9983.733</v>
          </cell>
          <cell r="V6">
            <v>1403.0885299999995</v>
          </cell>
          <cell r="X6">
            <v>107.10393000000002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5.1"/>
      <sheetName val="03.2015.2"/>
      <sheetName val="03.2015.3"/>
      <sheetName val="03.2015.4"/>
      <sheetName val="03.2015.5"/>
      <sheetName val="03.2015.1 Rap."/>
      <sheetName val="03.2015.2 Rap."/>
      <sheetName val="03.2015.3 Rap."/>
      <sheetName val="03.2015.4 Rap."/>
      <sheetName val="03.2015.5 Rap."/>
      <sheetName val="Récap. "/>
      <sheetName val="Rapport "/>
      <sheetName val="Site "/>
      <sheetName val="Rapport 2014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41932</v>
          </cell>
          <cell r="L34">
            <v>395347</v>
          </cell>
          <cell r="M34">
            <v>14984</v>
          </cell>
          <cell r="O34">
            <v>39312</v>
          </cell>
        </row>
        <row r="36">
          <cell r="I36">
            <v>3085.6230000000005</v>
          </cell>
        </row>
        <row r="37">
          <cell r="I37">
            <v>99.53622580645163</v>
          </cell>
        </row>
      </sheetData>
      <sheetData sheetId="6">
        <row r="35">
          <cell r="C35">
            <v>1636.43505</v>
          </cell>
          <cell r="D35">
            <v>805.6313400000001</v>
          </cell>
          <cell r="G35">
            <v>174.15279</v>
          </cell>
        </row>
        <row r="36">
          <cell r="C36">
            <v>52.78822741935484</v>
          </cell>
          <cell r="D36">
            <v>25.988107741935487</v>
          </cell>
          <cell r="G36">
            <v>5.6178319354838715</v>
          </cell>
        </row>
        <row r="37">
          <cell r="C37">
            <v>23994.648826979475</v>
          </cell>
        </row>
      </sheetData>
      <sheetData sheetId="7">
        <row r="35">
          <cell r="C35">
            <v>132731.444</v>
          </cell>
          <cell r="D35">
            <v>62296.445</v>
          </cell>
          <cell r="G35">
            <v>11667.907000000003</v>
          </cell>
        </row>
        <row r="36">
          <cell r="C36">
            <v>4281.659483870967</v>
          </cell>
          <cell r="D36">
            <v>2009.562741935484</v>
          </cell>
          <cell r="G36">
            <v>376.38409677419367</v>
          </cell>
        </row>
        <row r="37">
          <cell r="C37">
            <v>32935.84218362282</v>
          </cell>
        </row>
      </sheetData>
      <sheetData sheetId="8" refreshError="1"/>
      <sheetData sheetId="9" refreshError="1"/>
      <sheetData sheetId="10">
        <row r="7">
          <cell r="F7">
            <v>410331</v>
          </cell>
          <cell r="G7">
            <v>41932</v>
          </cell>
          <cell r="H7">
            <v>3085.6230000000005</v>
          </cell>
          <cell r="L7">
            <v>132731.444</v>
          </cell>
          <cell r="N7">
            <v>11667.907000000003</v>
          </cell>
          <cell r="V7">
            <v>1636.43505</v>
          </cell>
          <cell r="X7">
            <v>174.15279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5.1"/>
      <sheetName val="04.2015.2"/>
      <sheetName val="04.2015.3"/>
      <sheetName val="04.2015.4"/>
      <sheetName val="04.2015.5"/>
      <sheetName val="04.2015.1 Rap."/>
      <sheetName val="04.2015.2 Rap."/>
      <sheetName val="04.2015.3 Rap."/>
      <sheetName val="04.2015.4 Rap."/>
      <sheetName val="04.2015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15926</v>
          </cell>
        </row>
        <row r="34">
          <cell r="F34">
            <v>1397</v>
          </cell>
          <cell r="L34">
            <v>355977</v>
          </cell>
          <cell r="M34">
            <v>6307</v>
          </cell>
          <cell r="O34">
            <v>18361</v>
          </cell>
        </row>
        <row r="36">
          <cell r="I36">
            <v>2444.2130000000006</v>
          </cell>
        </row>
        <row r="37">
          <cell r="I37">
            <v>81.47376666666669</v>
          </cell>
        </row>
      </sheetData>
      <sheetData sheetId="6">
        <row r="3">
          <cell r="C3">
            <v>2.73</v>
          </cell>
        </row>
        <row r="35">
          <cell r="C35">
            <v>1633.4213799999998</v>
          </cell>
          <cell r="D35">
            <v>687.9558</v>
          </cell>
          <cell r="G35">
            <v>156.4737</v>
          </cell>
        </row>
        <row r="36">
          <cell r="C36">
            <v>54.44737933333332</v>
          </cell>
          <cell r="D36">
            <v>22.931859999999997</v>
          </cell>
          <cell r="G36">
            <v>5.21579</v>
          </cell>
        </row>
        <row r="37">
          <cell r="C37">
            <v>24748.808787878785</v>
          </cell>
        </row>
      </sheetData>
      <sheetData sheetId="7">
        <row r="3">
          <cell r="C3">
            <v>218</v>
          </cell>
        </row>
        <row r="35">
          <cell r="C35">
            <v>131248.25</v>
          </cell>
          <cell r="D35">
            <v>59117.477</v>
          </cell>
          <cell r="G35">
            <v>10174.863</v>
          </cell>
        </row>
        <row r="36">
          <cell r="C36">
            <v>4374.941666666667</v>
          </cell>
          <cell r="D36">
            <v>1970.5825666666667</v>
          </cell>
          <cell r="G36">
            <v>339.16209999999995</v>
          </cell>
        </row>
        <row r="37">
          <cell r="C37">
            <v>33653.39743589743</v>
          </cell>
        </row>
      </sheetData>
      <sheetData sheetId="8"/>
      <sheetData sheetId="9"/>
      <sheetData sheetId="10">
        <row r="8">
          <cell r="F8">
            <v>362284</v>
          </cell>
          <cell r="G8">
            <v>1397</v>
          </cell>
          <cell r="H8">
            <v>2444.2130000000006</v>
          </cell>
          <cell r="L8">
            <v>131248.25</v>
          </cell>
          <cell r="N8">
            <v>10174.863</v>
          </cell>
          <cell r="V8">
            <v>1633.4213799999998</v>
          </cell>
          <cell r="X8">
            <v>156.4737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5.1"/>
      <sheetName val="05.2015.2"/>
      <sheetName val="05.2015.3"/>
      <sheetName val="05.2015.4"/>
      <sheetName val="05.2015.5"/>
      <sheetName val="05.2015.1 Rap."/>
      <sheetName val="05.2015.2 Rap."/>
      <sheetName val="05.2015.3 Rap."/>
      <sheetName val="05.2015.4 Rap."/>
      <sheetName val="05.2015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44575</v>
          </cell>
        </row>
        <row r="34">
          <cell r="F34">
            <v>93406</v>
          </cell>
          <cell r="L34">
            <v>531643</v>
          </cell>
          <cell r="M34">
            <v>43005</v>
          </cell>
          <cell r="O34">
            <v>49112</v>
          </cell>
        </row>
        <row r="36">
          <cell r="I36">
            <v>2094.2960000000003</v>
          </cell>
        </row>
        <row r="37">
          <cell r="I37">
            <v>67.55793548387098</v>
          </cell>
        </row>
      </sheetData>
      <sheetData sheetId="6">
        <row r="3">
          <cell r="C3">
            <v>2</v>
          </cell>
        </row>
        <row r="35">
          <cell r="C35">
            <v>1675.37426</v>
          </cell>
          <cell r="D35">
            <v>919.5890499999998</v>
          </cell>
          <cell r="G35">
            <v>195.40383</v>
          </cell>
        </row>
        <row r="36">
          <cell r="C36">
            <v>54.044330967741935</v>
          </cell>
          <cell r="D36">
            <v>29.6641629032258</v>
          </cell>
          <cell r="G36">
            <v>6.303349354838709</v>
          </cell>
        </row>
        <row r="37">
          <cell r="C37">
            <v>24565.604985337246</v>
          </cell>
        </row>
      </sheetData>
      <sheetData sheetId="7">
        <row r="3">
          <cell r="C3">
            <v>150</v>
          </cell>
        </row>
        <row r="35">
          <cell r="C35">
            <v>132035.463</v>
          </cell>
          <cell r="D35">
            <v>62597.83900000001</v>
          </cell>
          <cell r="G35">
            <v>11545.993</v>
          </cell>
        </row>
        <row r="36">
          <cell r="C36">
            <v>4259.208483870967</v>
          </cell>
          <cell r="D36">
            <v>2019.2851290322583</v>
          </cell>
          <cell r="G36">
            <v>372.4513870967742</v>
          </cell>
        </row>
        <row r="37">
          <cell r="C37">
            <v>32763.14218362283</v>
          </cell>
        </row>
      </sheetData>
      <sheetData sheetId="8"/>
      <sheetData sheetId="9"/>
      <sheetData sheetId="10">
        <row r="9">
          <cell r="F9">
            <v>574648</v>
          </cell>
          <cell r="G9">
            <v>93406</v>
          </cell>
          <cell r="H9">
            <v>2094.2960000000003</v>
          </cell>
          <cell r="L9">
            <v>132035.463</v>
          </cell>
          <cell r="N9">
            <v>11545.993</v>
          </cell>
          <cell r="V9">
            <v>1675.37426</v>
          </cell>
          <cell r="X9">
            <v>195.40383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5.1"/>
      <sheetName val="06.2015.2"/>
      <sheetName val="06.2015.3"/>
      <sheetName val="06.2015.4"/>
      <sheetName val="06.2015.5"/>
      <sheetName val="06.2015.1 Rap."/>
      <sheetName val="06.2015.2 Rap."/>
      <sheetName val="06.2015.3 Rap."/>
      <sheetName val="06.2015.4 Rap."/>
      <sheetName val="06.2015.5 Rap."/>
      <sheetName val="Récap. "/>
      <sheetName val="Rapport "/>
      <sheetName val="Sit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12175</v>
          </cell>
          <cell r="L34">
            <v>291859</v>
          </cell>
          <cell r="M34">
            <v>9295</v>
          </cell>
          <cell r="O34">
            <v>22420</v>
          </cell>
        </row>
        <row r="36">
          <cell r="I36">
            <v>1972.9795</v>
          </cell>
        </row>
        <row r="37">
          <cell r="I37">
            <v>65.76598333333332</v>
          </cell>
        </row>
      </sheetData>
      <sheetData sheetId="6">
        <row r="35">
          <cell r="C35">
            <v>1527.4230100000002</v>
          </cell>
          <cell r="D35">
            <v>653.3009799999998</v>
          </cell>
          <cell r="G35">
            <v>181.02013000000002</v>
          </cell>
        </row>
        <row r="36">
          <cell r="C36">
            <v>50.91410033333334</v>
          </cell>
          <cell r="D36">
            <v>21.776699333333326</v>
          </cell>
          <cell r="G36">
            <v>6.034004333333334</v>
          </cell>
        </row>
        <row r="37">
          <cell r="C37">
            <v>23142.772878787877</v>
          </cell>
        </row>
      </sheetData>
      <sheetData sheetId="7">
        <row r="35">
          <cell r="C35">
            <v>120340.06800000001</v>
          </cell>
          <cell r="D35">
            <v>48414.111</v>
          </cell>
          <cell r="G35">
            <v>7990.615000000002</v>
          </cell>
        </row>
        <row r="36">
          <cell r="C36">
            <v>4011.3356000000003</v>
          </cell>
          <cell r="D36">
            <v>1613.8037</v>
          </cell>
          <cell r="G36">
            <v>266.3538333333334</v>
          </cell>
        </row>
        <row r="37">
          <cell r="C37">
            <v>30856.427692307687</v>
          </cell>
        </row>
      </sheetData>
      <sheetData sheetId="8" refreshError="1"/>
      <sheetData sheetId="9" refreshError="1"/>
      <sheetData sheetId="10">
        <row r="10">
          <cell r="F10">
            <v>301154</v>
          </cell>
          <cell r="G10">
            <v>12175</v>
          </cell>
          <cell r="H10">
            <v>1972.9795</v>
          </cell>
          <cell r="L10">
            <v>120340.06800000001</v>
          </cell>
          <cell r="N10">
            <v>7990.615000000002</v>
          </cell>
          <cell r="V10">
            <v>1527.4230100000002</v>
          </cell>
          <cell r="X10">
            <v>181.02013000000002</v>
          </cell>
        </row>
      </sheetData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.2015.1"/>
      <sheetName val="07.2015.2"/>
      <sheetName val="07.2015.3"/>
      <sheetName val="07.2015.4"/>
      <sheetName val="07.2015.5"/>
      <sheetName val="07.2015.1 Rap."/>
      <sheetName val="07.2015.2 Rap."/>
      <sheetName val="07.2015.3 Rap."/>
      <sheetName val="07.2015.4 Rap."/>
      <sheetName val="07.2015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7866</v>
          </cell>
          <cell r="I3">
            <v>6</v>
          </cell>
        </row>
        <row r="4">
          <cell r="C4">
            <v>7711</v>
          </cell>
          <cell r="D4">
            <v>454</v>
          </cell>
          <cell r="I4">
            <v>7.5</v>
          </cell>
        </row>
        <row r="5">
          <cell r="C5">
            <v>7367</v>
          </cell>
          <cell r="I5">
            <v>8</v>
          </cell>
        </row>
        <row r="6">
          <cell r="C6">
            <v>7472</v>
          </cell>
          <cell r="I6">
            <v>8</v>
          </cell>
        </row>
        <row r="7">
          <cell r="C7">
            <v>7204</v>
          </cell>
          <cell r="I7">
            <v>8.5</v>
          </cell>
        </row>
        <row r="8">
          <cell r="C8">
            <v>6708</v>
          </cell>
          <cell r="I8">
            <v>9.5</v>
          </cell>
        </row>
        <row r="9">
          <cell r="C9">
            <v>7630</v>
          </cell>
          <cell r="I9">
            <v>7</v>
          </cell>
        </row>
        <row r="10">
          <cell r="C10">
            <v>7264</v>
          </cell>
          <cell r="I10">
            <v>6</v>
          </cell>
        </row>
        <row r="11">
          <cell r="C11">
            <v>7336</v>
          </cell>
          <cell r="D11">
            <v>575</v>
          </cell>
          <cell r="I11">
            <v>6</v>
          </cell>
        </row>
        <row r="12">
          <cell r="C12">
            <v>7193</v>
          </cell>
          <cell r="I12">
            <v>5.5</v>
          </cell>
        </row>
        <row r="13">
          <cell r="C13">
            <v>6828</v>
          </cell>
          <cell r="I13">
            <v>5.5</v>
          </cell>
        </row>
        <row r="14">
          <cell r="C14">
            <v>6696</v>
          </cell>
          <cell r="I14">
            <v>5.5</v>
          </cell>
        </row>
        <row r="15">
          <cell r="C15">
            <v>6746</v>
          </cell>
          <cell r="I15">
            <v>5</v>
          </cell>
        </row>
        <row r="16">
          <cell r="C16">
            <v>6698</v>
          </cell>
          <cell r="I16">
            <v>6</v>
          </cell>
        </row>
        <row r="17">
          <cell r="C17">
            <v>7120</v>
          </cell>
          <cell r="D17">
            <v>555</v>
          </cell>
          <cell r="I17">
            <v>7.5</v>
          </cell>
        </row>
        <row r="18">
          <cell r="C18">
            <v>7136</v>
          </cell>
          <cell r="I18">
            <v>5.5</v>
          </cell>
        </row>
        <row r="19">
          <cell r="C19">
            <v>7700</v>
          </cell>
          <cell r="I19">
            <v>6</v>
          </cell>
        </row>
        <row r="20">
          <cell r="C20">
            <v>11869</v>
          </cell>
          <cell r="D20">
            <v>3101</v>
          </cell>
          <cell r="E20">
            <v>1229</v>
          </cell>
          <cell r="F20">
            <v>933</v>
          </cell>
          <cell r="I20">
            <v>10</v>
          </cell>
        </row>
        <row r="21">
          <cell r="C21">
            <v>6564</v>
          </cell>
          <cell r="I21">
            <v>6</v>
          </cell>
        </row>
        <row r="22">
          <cell r="C22">
            <v>6822</v>
          </cell>
          <cell r="I22">
            <v>4</v>
          </cell>
        </row>
        <row r="23">
          <cell r="C23">
            <v>6387</v>
          </cell>
          <cell r="I23">
            <v>5.5</v>
          </cell>
        </row>
        <row r="24">
          <cell r="C24">
            <v>11048</v>
          </cell>
          <cell r="D24">
            <v>3159</v>
          </cell>
          <cell r="E24">
            <v>192</v>
          </cell>
          <cell r="I24">
            <v>5.5</v>
          </cell>
        </row>
        <row r="25">
          <cell r="C25">
            <v>6899</v>
          </cell>
          <cell r="I25">
            <v>4</v>
          </cell>
        </row>
        <row r="26">
          <cell r="C26">
            <v>7911</v>
          </cell>
          <cell r="I26">
            <v>5</v>
          </cell>
        </row>
        <row r="27">
          <cell r="C27">
            <v>6381</v>
          </cell>
          <cell r="I27">
            <v>4.5</v>
          </cell>
        </row>
        <row r="28">
          <cell r="C28">
            <v>8961</v>
          </cell>
          <cell r="I28">
            <v>3.5</v>
          </cell>
        </row>
        <row r="29">
          <cell r="C29">
            <v>6776</v>
          </cell>
          <cell r="I29">
            <v>4</v>
          </cell>
        </row>
        <row r="30">
          <cell r="C30">
            <v>6795</v>
          </cell>
          <cell r="D30">
            <v>322</v>
          </cell>
          <cell r="I30">
            <v>5</v>
          </cell>
        </row>
        <row r="31">
          <cell r="C31">
            <v>8970</v>
          </cell>
          <cell r="I31">
            <v>5.5</v>
          </cell>
        </row>
        <row r="32">
          <cell r="C32">
            <v>6565</v>
          </cell>
          <cell r="I32">
            <v>4.5</v>
          </cell>
        </row>
        <row r="33">
          <cell r="C33">
            <v>6598</v>
          </cell>
          <cell r="I33">
            <v>4.5</v>
          </cell>
        </row>
        <row r="34">
          <cell r="F34">
            <v>933</v>
          </cell>
          <cell r="L34">
            <v>231221</v>
          </cell>
          <cell r="M34">
            <v>1421</v>
          </cell>
          <cell r="O34">
            <v>8166</v>
          </cell>
        </row>
        <row r="36">
          <cell r="I36">
            <v>1407.8970000000002</v>
          </cell>
        </row>
        <row r="37">
          <cell r="I37">
            <v>45.41603225806452</v>
          </cell>
        </row>
      </sheetData>
      <sheetData sheetId="6">
        <row r="3">
          <cell r="C3">
            <v>6.1</v>
          </cell>
          <cell r="D3">
            <v>2.6</v>
          </cell>
          <cell r="G3">
            <v>0.68</v>
          </cell>
        </row>
        <row r="4">
          <cell r="C4">
            <v>6</v>
          </cell>
          <cell r="D4">
            <v>2.7</v>
          </cell>
          <cell r="G4">
            <v>0.5</v>
          </cell>
        </row>
        <row r="5">
          <cell r="C5">
            <v>6</v>
          </cell>
          <cell r="D5">
            <v>2.8</v>
          </cell>
          <cell r="G5">
            <v>0.55</v>
          </cell>
        </row>
        <row r="6">
          <cell r="C6">
            <v>6</v>
          </cell>
          <cell r="D6">
            <v>2.9</v>
          </cell>
          <cell r="G6">
            <v>0.6</v>
          </cell>
        </row>
        <row r="7">
          <cell r="C7">
            <v>5.94</v>
          </cell>
          <cell r="D7">
            <v>3.38</v>
          </cell>
          <cell r="G7">
            <v>0.68</v>
          </cell>
        </row>
        <row r="8">
          <cell r="C8">
            <v>5.8</v>
          </cell>
          <cell r="D8">
            <v>3.2</v>
          </cell>
          <cell r="G8">
            <v>0.65</v>
          </cell>
        </row>
        <row r="9">
          <cell r="C9">
            <v>5.72</v>
          </cell>
          <cell r="D9">
            <v>3.03</v>
          </cell>
          <cell r="G9">
            <v>0.64</v>
          </cell>
        </row>
        <row r="10">
          <cell r="C10">
            <v>6</v>
          </cell>
          <cell r="D10">
            <v>2.8</v>
          </cell>
          <cell r="G10">
            <v>0.55</v>
          </cell>
        </row>
        <row r="11">
          <cell r="C11">
            <v>6.35</v>
          </cell>
          <cell r="D11">
            <v>2.63</v>
          </cell>
          <cell r="G11">
            <v>0.51</v>
          </cell>
        </row>
        <row r="12">
          <cell r="C12">
            <v>6.3</v>
          </cell>
          <cell r="D12">
            <v>2.5</v>
          </cell>
          <cell r="G12">
            <v>0.55</v>
          </cell>
        </row>
        <row r="13">
          <cell r="C13">
            <v>6.2</v>
          </cell>
          <cell r="D13">
            <v>2.4</v>
          </cell>
          <cell r="G13">
            <v>0.6</v>
          </cell>
        </row>
        <row r="14">
          <cell r="C14">
            <v>6.25</v>
          </cell>
          <cell r="D14">
            <v>2.37</v>
          </cell>
          <cell r="G14">
            <v>0.63</v>
          </cell>
        </row>
        <row r="15">
          <cell r="C15">
            <v>6.15</v>
          </cell>
          <cell r="D15">
            <v>2.5</v>
          </cell>
          <cell r="G15">
            <v>0.63</v>
          </cell>
        </row>
        <row r="16">
          <cell r="C16">
            <v>6.01</v>
          </cell>
          <cell r="D16">
            <v>2.61</v>
          </cell>
          <cell r="G16">
            <v>0.65</v>
          </cell>
        </row>
        <row r="17">
          <cell r="C17">
            <v>5.8</v>
          </cell>
          <cell r="D17">
            <v>2.5</v>
          </cell>
          <cell r="G17">
            <v>0.55</v>
          </cell>
        </row>
        <row r="18">
          <cell r="C18">
            <v>5.54</v>
          </cell>
          <cell r="D18">
            <v>1.94</v>
          </cell>
          <cell r="G18">
            <v>0.57</v>
          </cell>
        </row>
        <row r="19">
          <cell r="C19">
            <v>5.8</v>
          </cell>
          <cell r="D19">
            <v>2.2</v>
          </cell>
          <cell r="G19">
            <v>0.55</v>
          </cell>
        </row>
        <row r="20">
          <cell r="C20">
            <v>4.5</v>
          </cell>
          <cell r="D20">
            <v>1.3</v>
          </cell>
          <cell r="G20">
            <v>0.45</v>
          </cell>
        </row>
        <row r="21">
          <cell r="C21">
            <v>5.26</v>
          </cell>
          <cell r="D21">
            <v>1.56</v>
          </cell>
          <cell r="G21">
            <v>0.58</v>
          </cell>
        </row>
        <row r="22">
          <cell r="C22">
            <v>5.5</v>
          </cell>
          <cell r="D22">
            <v>1.6</v>
          </cell>
          <cell r="G22">
            <v>0.6</v>
          </cell>
        </row>
        <row r="23">
          <cell r="C23">
            <v>5.61</v>
          </cell>
          <cell r="D23">
            <v>1.64</v>
          </cell>
          <cell r="G23">
            <v>0.59</v>
          </cell>
        </row>
        <row r="24">
          <cell r="C24">
            <v>4.5</v>
          </cell>
          <cell r="D24">
            <v>1.2</v>
          </cell>
          <cell r="G24">
            <v>0.45</v>
          </cell>
        </row>
        <row r="25">
          <cell r="C25">
            <v>4.84</v>
          </cell>
          <cell r="D25">
            <v>1.27</v>
          </cell>
          <cell r="G25">
            <v>0.53</v>
          </cell>
        </row>
        <row r="26">
          <cell r="C26">
            <v>4.6</v>
          </cell>
          <cell r="D26">
            <v>1.2</v>
          </cell>
          <cell r="G26">
            <v>0.5</v>
          </cell>
        </row>
        <row r="27">
          <cell r="C27">
            <v>5</v>
          </cell>
          <cell r="D27">
            <v>1.5</v>
          </cell>
          <cell r="G27">
            <v>0.55</v>
          </cell>
        </row>
        <row r="28">
          <cell r="C28">
            <v>5.34</v>
          </cell>
          <cell r="D28">
            <v>1.65</v>
          </cell>
          <cell r="G28">
            <v>0.56</v>
          </cell>
        </row>
        <row r="29">
          <cell r="C29">
            <v>5.15</v>
          </cell>
          <cell r="D29">
            <v>1.66</v>
          </cell>
          <cell r="G29">
            <v>0.55</v>
          </cell>
        </row>
        <row r="30">
          <cell r="C30">
            <v>4.97</v>
          </cell>
          <cell r="D30">
            <v>1.68</v>
          </cell>
          <cell r="G30">
            <v>0.54</v>
          </cell>
        </row>
        <row r="31">
          <cell r="C31">
            <v>5.3</v>
          </cell>
          <cell r="D31">
            <v>1.67</v>
          </cell>
          <cell r="G31">
            <v>0.5</v>
          </cell>
        </row>
        <row r="32">
          <cell r="C32">
            <v>6.47</v>
          </cell>
          <cell r="D32">
            <v>1.66</v>
          </cell>
          <cell r="G32">
            <v>0.56</v>
          </cell>
        </row>
        <row r="33">
          <cell r="C33">
            <v>6.5</v>
          </cell>
          <cell r="D33">
            <v>1.65</v>
          </cell>
          <cell r="G33">
            <v>0.56</v>
          </cell>
        </row>
        <row r="35">
          <cell r="C35">
            <v>1304.0330900000001</v>
          </cell>
          <cell r="D35">
            <v>487.6618</v>
          </cell>
          <cell r="G35">
            <v>130.72455</v>
          </cell>
        </row>
        <row r="36">
          <cell r="C36">
            <v>42.0655835483871</v>
          </cell>
          <cell r="D36">
            <v>15.731025806451614</v>
          </cell>
          <cell r="G36">
            <v>4.2169209677419355</v>
          </cell>
        </row>
        <row r="37">
          <cell r="C37">
            <v>19120.719794721397</v>
          </cell>
        </row>
      </sheetData>
      <sheetData sheetId="7">
        <row r="3">
          <cell r="C3">
            <v>444</v>
          </cell>
          <cell r="D3">
            <v>192</v>
          </cell>
          <cell r="G3">
            <v>28</v>
          </cell>
        </row>
        <row r="4">
          <cell r="C4">
            <v>450</v>
          </cell>
          <cell r="D4">
            <v>200</v>
          </cell>
          <cell r="G4">
            <v>29</v>
          </cell>
        </row>
        <row r="5">
          <cell r="C5">
            <v>450</v>
          </cell>
          <cell r="D5">
            <v>205</v>
          </cell>
          <cell r="G5">
            <v>30</v>
          </cell>
        </row>
        <row r="6">
          <cell r="C6">
            <v>450</v>
          </cell>
          <cell r="D6">
            <v>210</v>
          </cell>
          <cell r="G6">
            <v>31</v>
          </cell>
        </row>
        <row r="7">
          <cell r="C7">
            <v>458</v>
          </cell>
          <cell r="D7">
            <v>215</v>
          </cell>
          <cell r="G7">
            <v>32</v>
          </cell>
        </row>
        <row r="8">
          <cell r="C8">
            <v>480</v>
          </cell>
          <cell r="D8">
            <v>200</v>
          </cell>
          <cell r="G8">
            <v>31</v>
          </cell>
        </row>
        <row r="9">
          <cell r="C9">
            <v>512</v>
          </cell>
          <cell r="D9">
            <v>194</v>
          </cell>
          <cell r="G9">
            <v>30</v>
          </cell>
        </row>
        <row r="10">
          <cell r="C10">
            <v>480</v>
          </cell>
          <cell r="D10">
            <v>180</v>
          </cell>
          <cell r="G10">
            <v>28</v>
          </cell>
        </row>
        <row r="11">
          <cell r="C11">
            <v>448</v>
          </cell>
          <cell r="D11">
            <v>174</v>
          </cell>
          <cell r="G11">
            <v>27</v>
          </cell>
        </row>
        <row r="12">
          <cell r="C12">
            <v>450</v>
          </cell>
          <cell r="D12">
            <v>175</v>
          </cell>
          <cell r="G12">
            <v>28</v>
          </cell>
        </row>
        <row r="13">
          <cell r="C13">
            <v>460</v>
          </cell>
          <cell r="D13">
            <v>175</v>
          </cell>
          <cell r="G13">
            <v>28</v>
          </cell>
        </row>
        <row r="14">
          <cell r="C14">
            <v>468</v>
          </cell>
          <cell r="D14">
            <v>173</v>
          </cell>
          <cell r="G14">
            <v>28</v>
          </cell>
        </row>
        <row r="15">
          <cell r="C15">
            <v>450</v>
          </cell>
          <cell r="D15">
            <v>175</v>
          </cell>
          <cell r="G15">
            <v>28</v>
          </cell>
        </row>
        <row r="16">
          <cell r="C16">
            <v>436</v>
          </cell>
          <cell r="D16">
            <v>179</v>
          </cell>
          <cell r="G16">
            <v>27</v>
          </cell>
        </row>
        <row r="17">
          <cell r="C17">
            <v>450</v>
          </cell>
          <cell r="D17">
            <v>170</v>
          </cell>
          <cell r="G17">
            <v>27</v>
          </cell>
        </row>
        <row r="18">
          <cell r="C18">
            <v>470</v>
          </cell>
          <cell r="D18">
            <v>156</v>
          </cell>
          <cell r="G18">
            <v>28</v>
          </cell>
        </row>
        <row r="19">
          <cell r="C19">
            <v>480</v>
          </cell>
          <cell r="D19">
            <v>160</v>
          </cell>
          <cell r="G19">
            <v>28</v>
          </cell>
        </row>
        <row r="20">
          <cell r="C20">
            <v>360</v>
          </cell>
          <cell r="D20">
            <v>150</v>
          </cell>
          <cell r="G20">
            <v>26</v>
          </cell>
        </row>
        <row r="21">
          <cell r="C21">
            <v>401</v>
          </cell>
          <cell r="D21">
            <v>166</v>
          </cell>
          <cell r="G21">
            <v>29</v>
          </cell>
        </row>
        <row r="22">
          <cell r="C22">
            <v>415</v>
          </cell>
          <cell r="D22">
            <v>150</v>
          </cell>
          <cell r="G22">
            <v>28</v>
          </cell>
        </row>
        <row r="23">
          <cell r="C23">
            <v>419</v>
          </cell>
          <cell r="D23">
            <v>150</v>
          </cell>
          <cell r="G23">
            <v>25</v>
          </cell>
        </row>
        <row r="24">
          <cell r="C24">
            <v>350</v>
          </cell>
          <cell r="D24">
            <v>110</v>
          </cell>
          <cell r="G24">
            <v>22</v>
          </cell>
        </row>
        <row r="25">
          <cell r="C25">
            <v>373</v>
          </cell>
          <cell r="D25">
            <v>123</v>
          </cell>
          <cell r="G25">
            <v>25</v>
          </cell>
        </row>
        <row r="26">
          <cell r="C26">
            <v>400</v>
          </cell>
          <cell r="D26">
            <v>140</v>
          </cell>
          <cell r="G26">
            <v>26</v>
          </cell>
        </row>
        <row r="27">
          <cell r="C27">
            <v>470</v>
          </cell>
          <cell r="D27">
            <v>160</v>
          </cell>
          <cell r="G27">
            <v>27</v>
          </cell>
        </row>
        <row r="28">
          <cell r="C28">
            <v>467</v>
          </cell>
          <cell r="D28">
            <v>143</v>
          </cell>
          <cell r="G28">
            <v>23</v>
          </cell>
        </row>
        <row r="29">
          <cell r="C29">
            <v>420</v>
          </cell>
          <cell r="D29">
            <v>144</v>
          </cell>
          <cell r="G29">
            <v>23</v>
          </cell>
        </row>
        <row r="30">
          <cell r="C30">
            <v>384</v>
          </cell>
          <cell r="D30">
            <v>145</v>
          </cell>
          <cell r="G30">
            <v>23</v>
          </cell>
        </row>
        <row r="31">
          <cell r="C31">
            <v>450</v>
          </cell>
          <cell r="D31">
            <v>140</v>
          </cell>
          <cell r="G31">
            <v>23</v>
          </cell>
        </row>
        <row r="32">
          <cell r="C32">
            <v>591</v>
          </cell>
          <cell r="D32">
            <v>149</v>
          </cell>
          <cell r="G32">
            <v>26</v>
          </cell>
        </row>
        <row r="33">
          <cell r="C33">
            <v>590</v>
          </cell>
          <cell r="D33">
            <v>150</v>
          </cell>
          <cell r="G33">
            <v>26</v>
          </cell>
        </row>
        <row r="35">
          <cell r="C35">
            <v>103535.236</v>
          </cell>
          <cell r="D35">
            <v>38143.48999999999</v>
          </cell>
          <cell r="G35">
            <v>6268.914</v>
          </cell>
        </row>
        <row r="36">
          <cell r="C36">
            <v>3339.8463225806454</v>
          </cell>
          <cell r="D36">
            <v>1230.4351612903222</v>
          </cell>
          <cell r="G36">
            <v>202.2230322580645</v>
          </cell>
        </row>
        <row r="37">
          <cell r="C37">
            <v>25691.125558312655</v>
          </cell>
        </row>
      </sheetData>
      <sheetData sheetId="8"/>
      <sheetData sheetId="9"/>
      <sheetData sheetId="10">
        <row r="11">
          <cell r="F11">
            <v>232642</v>
          </cell>
          <cell r="G11">
            <v>933</v>
          </cell>
          <cell r="H11">
            <v>1407.8970000000002</v>
          </cell>
          <cell r="L11">
            <v>103535.236</v>
          </cell>
          <cell r="N11">
            <v>6268.914</v>
          </cell>
          <cell r="V11">
            <v>1304.0330900000001</v>
          </cell>
          <cell r="X11">
            <v>130.72455</v>
          </cell>
        </row>
        <row r="18">
          <cell r="J18">
            <v>6.585322976862601</v>
          </cell>
          <cell r="R18">
            <v>345.6311888344511</v>
          </cell>
          <cell r="S18">
            <v>26.721092564392627</v>
          </cell>
          <cell r="AB18">
            <v>4.2677991947504</v>
          </cell>
          <cell r="AC18">
            <v>0.4265634144698592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workbookViewId="0" topLeftCell="M1">
      <selection activeCell="AE11" sqref="AE11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2015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2015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2015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'[1]01.2015.1 Rap.'!L34</f>
        <v>420155</v>
      </c>
      <c r="C5" s="33">
        <f>'[1]01.2015.1 Rap.'!M34</f>
        <v>12434</v>
      </c>
      <c r="D5" s="34">
        <f aca="true" t="shared" si="0" ref="D5:D11">F5-E5</f>
        <v>393948</v>
      </c>
      <c r="E5" s="35">
        <f>'[1]01.2015.1 Rap.'!O34</f>
        <v>38641</v>
      </c>
      <c r="F5" s="36">
        <f>B5+C5</f>
        <v>432589</v>
      </c>
      <c r="G5" s="37">
        <f>'[1]01.2015.1 Rap.'!F34</f>
        <v>6390</v>
      </c>
      <c r="H5" s="38">
        <f>'[1]01.2015.1 Rap.'!I36</f>
        <v>3861.965999999999</v>
      </c>
      <c r="I5" s="39">
        <f>'[1]01.2015.1 Rap.'!I37</f>
        <v>124.57954838709674</v>
      </c>
      <c r="J5" s="40">
        <f aca="true" t="shared" si="1" ref="J5:J11">(H5*1000)/F5</f>
        <v>8.927564038845183</v>
      </c>
      <c r="K5" s="31" t="s">
        <v>26</v>
      </c>
      <c r="L5" s="41">
        <f>'[1]01.2015.3 Rap.'!C35</f>
        <v>136774.073</v>
      </c>
      <c r="M5" s="42">
        <f>'[1]01.2015.3 Rap.'!D35</f>
        <v>66584.615</v>
      </c>
      <c r="N5" s="43">
        <f>'[1]01.2015.3 Rap.'!G35</f>
        <v>12177.445</v>
      </c>
      <c r="O5" s="44">
        <f>'[1]01.2015.3 Rap.'!C36</f>
        <v>4412.066870967742</v>
      </c>
      <c r="P5" s="44">
        <f>'[1]01.2015.3 Rap.'!D36</f>
        <v>2147.890806451613</v>
      </c>
      <c r="Q5" s="44">
        <f>'[1]01.2015.3 Rap.'!G36</f>
        <v>392.8208064516129</v>
      </c>
      <c r="R5" s="45">
        <f>(L5*1000)/F5</f>
        <v>316.1755684957315</v>
      </c>
      <c r="S5" s="44">
        <f>(N5*1000)/F5</f>
        <v>28.150149449015117</v>
      </c>
      <c r="T5" s="46">
        <f>'[1]01.2015.3 Rap.'!C37</f>
        <v>33938.9759305211</v>
      </c>
      <c r="U5" s="31" t="s">
        <v>26</v>
      </c>
      <c r="V5" s="47">
        <f>'[1]01.2015.2 Rap.'!C35</f>
        <v>1616.5878100000002</v>
      </c>
      <c r="W5" s="47">
        <f>'[1]01.2015.2 Rap.'!D35</f>
        <v>765.8460600000001</v>
      </c>
      <c r="X5" s="47">
        <f>'[1]01.2015.2 Rap.'!G35</f>
        <v>137.37352999999996</v>
      </c>
      <c r="Y5" s="47">
        <f>'[1]01.2015.2 Rap.'!C36</f>
        <v>52.147993870967746</v>
      </c>
      <c r="Z5" s="44">
        <f>'[1]01.2015.2 Rap.'!D36</f>
        <v>24.70471161290323</v>
      </c>
      <c r="AA5" s="44">
        <f>'[1]01.2015.2 Rap.'!G36</f>
        <v>4.431404193548386</v>
      </c>
      <c r="AB5" s="48">
        <f aca="true" t="shared" si="2" ref="AB5:AB11">(V5*1000)/F5</f>
        <v>3.7370062807884628</v>
      </c>
      <c r="AC5" s="49">
        <f aca="true" t="shared" si="3" ref="AC5:AC11">(X5*1000)/F5</f>
        <v>0.317561311082806</v>
      </c>
      <c r="AD5" s="46">
        <f>'[1]01.2015.2 Rap.'!C37</f>
        <v>23703.63357771261</v>
      </c>
    </row>
    <row r="6" spans="1:30" ht="20.25" customHeight="1">
      <c r="A6" s="50" t="s">
        <v>27</v>
      </c>
      <c r="B6" s="51">
        <f>'[2]02.2015.1Rap.'!L34</f>
        <v>344689</v>
      </c>
      <c r="C6" s="52">
        <f>'[2]02.2015.1Rap.'!M34</f>
        <v>1913</v>
      </c>
      <c r="D6" s="53">
        <f t="shared" si="0"/>
        <v>328949</v>
      </c>
      <c r="E6" s="53">
        <f>'[2]02.2015.1Rap.'!O34</f>
        <v>17653</v>
      </c>
      <c r="F6" s="54">
        <f aca="true" t="shared" si="4" ref="F6:F11">B6+C6</f>
        <v>346602</v>
      </c>
      <c r="G6" s="50">
        <f>'[2]02.2015.1Rap.'!F34</f>
        <v>660</v>
      </c>
      <c r="H6" s="55">
        <f>'[2]02.2015.1Rap.'!I36</f>
        <v>2306.818</v>
      </c>
      <c r="I6" s="56">
        <f>'[2]02.2015.1Rap.'!I37</f>
        <v>82.38635714285715</v>
      </c>
      <c r="J6" s="57">
        <f t="shared" si="1"/>
        <v>6.655524203553355</v>
      </c>
      <c r="K6" s="50" t="s">
        <v>27</v>
      </c>
      <c r="L6" s="58">
        <f>'[2]02.2015.3 Rap.'!C35</f>
        <v>118913.47400000002</v>
      </c>
      <c r="M6" s="51">
        <f>'[2]02.2015.3 Rap.'!D35</f>
        <v>56994.815</v>
      </c>
      <c r="N6" s="58">
        <f>'[2]02.2015.3 Rap.'!G35</f>
        <v>9983.733</v>
      </c>
      <c r="O6" s="51">
        <f>'[2]02.2015.3 Rap.'!C36</f>
        <v>4246.909785714286</v>
      </c>
      <c r="P6" s="51">
        <f>'[2]02.2015.3 Rap.'!D36</f>
        <v>2035.5291071428571</v>
      </c>
      <c r="Q6" s="51">
        <f>'[2]02.2015.3 Rap.'!G36</f>
        <v>356.5618928571429</v>
      </c>
      <c r="R6" s="51">
        <f aca="true" t="shared" si="5" ref="R6:R11">(L6*1000)/F6</f>
        <v>343.08363483188214</v>
      </c>
      <c r="S6" s="51">
        <f aca="true" t="shared" si="6" ref="S6:S11">(N6*1000)/F6</f>
        <v>28.80460297401631</v>
      </c>
      <c r="T6" s="57">
        <f>'[2]02.2015.3 Rap.'!C37</f>
        <v>32668.536813186813</v>
      </c>
      <c r="U6" s="50" t="s">
        <v>27</v>
      </c>
      <c r="V6" s="59">
        <f>'[2]02.2015.2 Rap.'!C35</f>
        <v>1403.0885299999995</v>
      </c>
      <c r="W6" s="59">
        <f>'[2]02.2015.2 Rap.'!D35</f>
        <v>682.73583</v>
      </c>
      <c r="X6" s="59">
        <f>'[2]02.2015.2 Rap.'!G35</f>
        <v>107.10393000000002</v>
      </c>
      <c r="Y6" s="59">
        <f>'[2]02.2015.2 Rap.'!C36</f>
        <v>50.11030464285712</v>
      </c>
      <c r="Z6" s="51">
        <f>'[2]02.2015.2 Rap.'!D36</f>
        <v>24.383422499999998</v>
      </c>
      <c r="AA6" s="51">
        <f>'[2]02.2015.2 Rap.'!G36</f>
        <v>3.8251403571428577</v>
      </c>
      <c r="AB6" s="60">
        <f t="shared" si="2"/>
        <v>4.048125890791166</v>
      </c>
      <c r="AC6" s="61">
        <f t="shared" si="3"/>
        <v>0.3090112867207922</v>
      </c>
      <c r="AD6" s="57">
        <f>'[2]02.2015.2 Rap.'!C37</f>
        <v>22777.411201298703</v>
      </c>
    </row>
    <row r="7" spans="1:30" ht="20.25" customHeight="1">
      <c r="A7" s="50" t="s">
        <v>28</v>
      </c>
      <c r="B7" s="62">
        <f>'[3]03.2015.1 Rap.'!L34</f>
        <v>395347</v>
      </c>
      <c r="C7" s="52">
        <f>'[3]03.2015.1 Rap.'!M34</f>
        <v>14984</v>
      </c>
      <c r="D7" s="53">
        <f t="shared" si="0"/>
        <v>371019</v>
      </c>
      <c r="E7" s="53">
        <f>'[3]03.2015.1 Rap.'!O34</f>
        <v>39312</v>
      </c>
      <c r="F7" s="54">
        <f t="shared" si="4"/>
        <v>410331</v>
      </c>
      <c r="G7" s="52">
        <f>'[3]03.2015.1 Rap.'!F34</f>
        <v>41932</v>
      </c>
      <c r="H7" s="55">
        <f>'[3]03.2015.1 Rap.'!I36</f>
        <v>3085.6230000000005</v>
      </c>
      <c r="I7" s="56">
        <f>'[3]03.2015.1 Rap.'!I37</f>
        <v>99.53622580645163</v>
      </c>
      <c r="J7" s="57">
        <f t="shared" si="1"/>
        <v>7.5198388617969405</v>
      </c>
      <c r="K7" s="50" t="s">
        <v>28</v>
      </c>
      <c r="L7" s="58">
        <f>'[3]03.2015.3 Rap.'!C35</f>
        <v>132731.444</v>
      </c>
      <c r="M7" s="51">
        <f>'[3]03.2015.3 Rap.'!D35</f>
        <v>62296.445</v>
      </c>
      <c r="N7" s="58">
        <f>'[3]03.2015.3 Rap.'!G35</f>
        <v>11667.907000000003</v>
      </c>
      <c r="O7" s="51">
        <f>'[3]03.2015.3 Rap.'!C36</f>
        <v>4281.659483870967</v>
      </c>
      <c r="P7" s="51">
        <f>'[3]03.2015.3 Rap.'!D36</f>
        <v>2009.562741935484</v>
      </c>
      <c r="Q7" s="51">
        <f>'[3]03.2015.3 Rap.'!G36</f>
        <v>376.38409677419367</v>
      </c>
      <c r="R7" s="51">
        <f t="shared" si="5"/>
        <v>323.474083118263</v>
      </c>
      <c r="S7" s="51">
        <f t="shared" si="6"/>
        <v>28.435353409808187</v>
      </c>
      <c r="T7" s="57">
        <f>'[3]03.2015.3 Rap.'!C37</f>
        <v>32935.84218362282</v>
      </c>
      <c r="U7" s="50" t="s">
        <v>28</v>
      </c>
      <c r="V7" s="59">
        <f>'[3]03.2015.2 Rap.'!C35</f>
        <v>1636.43505</v>
      </c>
      <c r="W7" s="59">
        <f>'[3]03.2015.2 Rap.'!D35</f>
        <v>805.6313400000001</v>
      </c>
      <c r="X7" s="59">
        <f>'[3]03.2015.2 Rap.'!G35</f>
        <v>174.15279</v>
      </c>
      <c r="Y7" s="59">
        <f>'[3]03.2015.2 Rap.'!C36</f>
        <v>52.78822741935484</v>
      </c>
      <c r="Z7" s="51">
        <f>'[3]03.2015.2 Rap.'!D36</f>
        <v>25.988107741935487</v>
      </c>
      <c r="AA7" s="51">
        <f>'[3]03.2015.2 Rap.'!G36</f>
        <v>5.6178319354838715</v>
      </c>
      <c r="AB7" s="60">
        <f t="shared" si="2"/>
        <v>3.988085350607193</v>
      </c>
      <c r="AC7" s="61">
        <f t="shared" si="3"/>
        <v>0.42442026071634853</v>
      </c>
      <c r="AD7" s="57">
        <f>'[3]03.2015.2 Rap.'!C37</f>
        <v>23994.648826979475</v>
      </c>
    </row>
    <row r="8" spans="1:30" ht="20.25" customHeight="1">
      <c r="A8" s="50" t="s">
        <v>29</v>
      </c>
      <c r="B8" s="51">
        <f>'[4]04.2015.1 Rap.'!L34</f>
        <v>355977</v>
      </c>
      <c r="C8" s="52">
        <f>'[4]04.2015.1 Rap.'!M34</f>
        <v>6307</v>
      </c>
      <c r="D8" s="53">
        <f t="shared" si="0"/>
        <v>343923</v>
      </c>
      <c r="E8" s="53">
        <f>'[4]04.2015.1 Rap.'!O34</f>
        <v>18361</v>
      </c>
      <c r="F8" s="54">
        <f t="shared" si="4"/>
        <v>362284</v>
      </c>
      <c r="G8" s="52">
        <f>'[4]04.2015.1 Rap.'!F34</f>
        <v>1397</v>
      </c>
      <c r="H8" s="55">
        <f>'[4]04.2015.1 Rap.'!I36</f>
        <v>2444.2130000000006</v>
      </c>
      <c r="I8" s="56">
        <f>'[4]04.2015.1 Rap.'!I37</f>
        <v>81.47376666666669</v>
      </c>
      <c r="J8" s="57">
        <f t="shared" si="1"/>
        <v>6.746676640425744</v>
      </c>
      <c r="K8" s="50" t="s">
        <v>29</v>
      </c>
      <c r="L8" s="58">
        <f>'[4]04.2015.3 Rap.'!C35</f>
        <v>131248.25</v>
      </c>
      <c r="M8" s="51">
        <f>'[4]04.2015.3 Rap.'!D35</f>
        <v>59117.477</v>
      </c>
      <c r="N8" s="58">
        <f>'[4]04.2015.3 Rap.'!G35</f>
        <v>10174.863</v>
      </c>
      <c r="O8" s="51">
        <f>'[4]04.2015.3 Rap.'!C36</f>
        <v>4374.941666666667</v>
      </c>
      <c r="P8" s="51">
        <f>'[4]04.2015.3 Rap.'!D36</f>
        <v>1970.5825666666667</v>
      </c>
      <c r="Q8" s="51">
        <f>'[4]04.2015.3 Rap.'!G36</f>
        <v>339.16209999999995</v>
      </c>
      <c r="R8" s="51">
        <f t="shared" si="5"/>
        <v>362.2800068454583</v>
      </c>
      <c r="S8" s="51">
        <f t="shared" si="6"/>
        <v>28.085322564617815</v>
      </c>
      <c r="T8" s="57">
        <f>'[4]04.2015.3 Rap.'!C37</f>
        <v>33653.39743589743</v>
      </c>
      <c r="U8" s="50" t="s">
        <v>29</v>
      </c>
      <c r="V8" s="59">
        <f>'[4]04.2015.2 Rap.'!C35</f>
        <v>1633.4213799999998</v>
      </c>
      <c r="W8" s="59">
        <f>'[4]04.2015.2 Rap.'!D35</f>
        <v>687.9558</v>
      </c>
      <c r="X8" s="59">
        <f>'[4]04.2015.2 Rap.'!G35</f>
        <v>156.4737</v>
      </c>
      <c r="Y8" s="59">
        <f>'[4]04.2015.2 Rap.'!C36</f>
        <v>54.44737933333332</v>
      </c>
      <c r="Z8" s="51">
        <f>'[4]04.2015.2 Rap.'!D36</f>
        <v>22.931859999999997</v>
      </c>
      <c r="AA8" s="51">
        <f>'[4]04.2015.2 Rap.'!G36</f>
        <v>5.21579</v>
      </c>
      <c r="AB8" s="60">
        <f t="shared" si="2"/>
        <v>4.508676563138311</v>
      </c>
      <c r="AC8" s="61">
        <f t="shared" si="3"/>
        <v>0.4319089443640901</v>
      </c>
      <c r="AD8" s="57">
        <f>'[4]04.2015.2 Rap.'!C37</f>
        <v>24748.808787878785</v>
      </c>
    </row>
    <row r="9" spans="1:30" ht="20.25" customHeight="1">
      <c r="A9" s="50" t="s">
        <v>30</v>
      </c>
      <c r="B9" s="62">
        <f>'[5]05.2015.1 Rap.'!L34</f>
        <v>531643</v>
      </c>
      <c r="C9" s="52">
        <f>'[5]05.2015.1 Rap.'!M34</f>
        <v>43005</v>
      </c>
      <c r="D9" s="53">
        <f t="shared" si="0"/>
        <v>525536</v>
      </c>
      <c r="E9" s="53">
        <f>'[5]05.2015.1 Rap.'!O34</f>
        <v>49112</v>
      </c>
      <c r="F9" s="54">
        <f t="shared" si="4"/>
        <v>574648</v>
      </c>
      <c r="G9" s="52">
        <f>'[5]05.2015.1 Rap.'!F34</f>
        <v>93406</v>
      </c>
      <c r="H9" s="55">
        <f>'[5]05.2015.1 Rap.'!I36</f>
        <v>2094.2960000000003</v>
      </c>
      <c r="I9" s="56">
        <f>'[5]05.2015.1 Rap.'!I37</f>
        <v>67.55793548387098</v>
      </c>
      <c r="J9" s="57">
        <f t="shared" si="1"/>
        <v>3.644484971669614</v>
      </c>
      <c r="K9" s="50" t="s">
        <v>30</v>
      </c>
      <c r="L9" s="58">
        <f>'[5]05.2015.3 Rap.'!C35</f>
        <v>132035.463</v>
      </c>
      <c r="M9" s="51">
        <f>'[5]05.2015.3 Rap.'!D35</f>
        <v>62597.83900000001</v>
      </c>
      <c r="N9" s="58">
        <f>'[5]05.2015.3 Rap.'!G35</f>
        <v>11545.993</v>
      </c>
      <c r="O9" s="51">
        <f>'[5]05.2015.3 Rap.'!C36</f>
        <v>4259.208483870967</v>
      </c>
      <c r="P9" s="51">
        <f>'[5]05.2015.3 Rap.'!D36</f>
        <v>2019.2851290322583</v>
      </c>
      <c r="Q9" s="51">
        <f>'[5]05.2015.3 Rap.'!G36</f>
        <v>372.4513870967742</v>
      </c>
      <c r="R9" s="51">
        <f t="shared" si="5"/>
        <v>229.7675498740098</v>
      </c>
      <c r="S9" s="51">
        <f t="shared" si="6"/>
        <v>20.092287800531803</v>
      </c>
      <c r="T9" s="57">
        <f>'[5]05.2015.3 Rap.'!C37</f>
        <v>32763.14218362283</v>
      </c>
      <c r="U9" s="50" t="s">
        <v>30</v>
      </c>
      <c r="V9" s="59">
        <f>'[5]05.2015.2 Rap.'!C35</f>
        <v>1675.37426</v>
      </c>
      <c r="W9" s="59">
        <f>'[5]05.2015.2 Rap.'!D35</f>
        <v>919.5890499999998</v>
      </c>
      <c r="X9" s="59">
        <f>'[5]05.2015.2 Rap.'!G35</f>
        <v>195.40383</v>
      </c>
      <c r="Y9" s="59">
        <f>'[5]05.2015.2 Rap.'!C36</f>
        <v>54.044330967741935</v>
      </c>
      <c r="Z9" s="51">
        <f>'[5]05.2015.2 Rap.'!D36</f>
        <v>29.6641629032258</v>
      </c>
      <c r="AA9" s="51">
        <f>'[5]05.2015.2 Rap.'!G36</f>
        <v>6.303349354838709</v>
      </c>
      <c r="AB9" s="60">
        <f t="shared" si="2"/>
        <v>2.915479145494285</v>
      </c>
      <c r="AC9" s="61">
        <f t="shared" si="3"/>
        <v>0.34004091200178194</v>
      </c>
      <c r="AD9" s="57">
        <f>'[5]05.2015.2 Rap.'!C37</f>
        <v>24565.604985337246</v>
      </c>
    </row>
    <row r="10" spans="1:30" ht="20.25" customHeight="1">
      <c r="A10" s="50" t="s">
        <v>31</v>
      </c>
      <c r="B10" s="62">
        <f>'[6]06.2015.1 Rap.'!L34</f>
        <v>291859</v>
      </c>
      <c r="C10" s="52">
        <f>'[6]06.2015.1 Rap.'!M34</f>
        <v>9295</v>
      </c>
      <c r="D10" s="53">
        <f t="shared" si="0"/>
        <v>278734</v>
      </c>
      <c r="E10" s="53">
        <f>'[6]06.2015.1 Rap.'!O34</f>
        <v>22420</v>
      </c>
      <c r="F10" s="54">
        <f t="shared" si="4"/>
        <v>301154</v>
      </c>
      <c r="G10" s="52">
        <f>'[6]06.2015.1 Rap.'!F34</f>
        <v>12175</v>
      </c>
      <c r="H10" s="55">
        <f>'[6]06.2015.1 Rap.'!I36</f>
        <v>1972.9795</v>
      </c>
      <c r="I10" s="56">
        <f>'[6]06.2015.1 Rap.'!I37</f>
        <v>65.76598333333332</v>
      </c>
      <c r="J10" s="57">
        <f t="shared" si="1"/>
        <v>6.551397291751064</v>
      </c>
      <c r="K10" s="50" t="s">
        <v>31</v>
      </c>
      <c r="L10" s="58">
        <f>'[6]06.2015.3 Rap.'!C35</f>
        <v>120340.06800000001</v>
      </c>
      <c r="M10" s="51">
        <f>'[6]06.2015.3 Rap.'!D35</f>
        <v>48414.111</v>
      </c>
      <c r="N10" s="58">
        <f>'[6]06.2015.3 Rap.'!G35</f>
        <v>7990.615000000002</v>
      </c>
      <c r="O10" s="51">
        <f>'[6]06.2015.3 Rap.'!C36</f>
        <v>4011.3356000000003</v>
      </c>
      <c r="P10" s="51">
        <f>'[6]06.2015.3 Rap.'!D36</f>
        <v>1613.8037</v>
      </c>
      <c r="Q10" s="51">
        <f>'[6]06.2015.3 Rap.'!G36</f>
        <v>266.3538333333334</v>
      </c>
      <c r="R10" s="51">
        <f t="shared" si="5"/>
        <v>399.5964456723139</v>
      </c>
      <c r="S10" s="51">
        <f t="shared" si="6"/>
        <v>26.53331850149758</v>
      </c>
      <c r="T10" s="57">
        <f>'[6]06.2015.3 Rap.'!C37</f>
        <v>30856.427692307687</v>
      </c>
      <c r="U10" s="50" t="s">
        <v>31</v>
      </c>
      <c r="V10" s="59">
        <f>'[6]06.2015.2 Rap.'!C35</f>
        <v>1527.4230100000002</v>
      </c>
      <c r="W10" s="59">
        <f>'[6]06.2015.2 Rap.'!D35</f>
        <v>653.3009799999998</v>
      </c>
      <c r="X10" s="59">
        <f>'[6]06.2015.2 Rap.'!G35</f>
        <v>181.02013000000002</v>
      </c>
      <c r="Y10" s="59">
        <f>'[6]06.2015.2 Rap.'!C36</f>
        <v>50.91410033333334</v>
      </c>
      <c r="Z10" s="51">
        <f>'[6]06.2015.2 Rap.'!D36</f>
        <v>21.776699333333326</v>
      </c>
      <c r="AA10" s="51">
        <f>'[6]06.2015.2 Rap.'!G36</f>
        <v>6.034004333333334</v>
      </c>
      <c r="AB10" s="60">
        <f t="shared" si="2"/>
        <v>5.071900124188954</v>
      </c>
      <c r="AC10" s="61">
        <f t="shared" si="3"/>
        <v>0.6010882472090692</v>
      </c>
      <c r="AD10" s="57">
        <f>'[6]06.2015.2 Rap.'!C37</f>
        <v>23142.772878787877</v>
      </c>
    </row>
    <row r="11" spans="1:30" ht="20.25" customHeight="1">
      <c r="A11" s="50" t="s">
        <v>32</v>
      </c>
      <c r="B11" s="51">
        <f>'[7]07.2015.1 Rap.'!L34</f>
        <v>231221</v>
      </c>
      <c r="C11" s="52">
        <f>'[7]07.2015.1 Rap.'!M34</f>
        <v>1421</v>
      </c>
      <c r="D11" s="53">
        <f t="shared" si="0"/>
        <v>224476</v>
      </c>
      <c r="E11" s="53">
        <f>'[7]07.2015.1 Rap.'!O34</f>
        <v>8166</v>
      </c>
      <c r="F11" s="54">
        <f t="shared" si="4"/>
        <v>232642</v>
      </c>
      <c r="G11" s="52">
        <f>'[7]07.2015.1 Rap.'!F34</f>
        <v>933</v>
      </c>
      <c r="H11" s="55">
        <f>'[7]07.2015.1 Rap.'!I36</f>
        <v>1407.8970000000002</v>
      </c>
      <c r="I11" s="56">
        <f>'[7]07.2015.1 Rap.'!I37</f>
        <v>45.41603225806452</v>
      </c>
      <c r="J11" s="57">
        <f t="shared" si="1"/>
        <v>6.051774829996305</v>
      </c>
      <c r="K11" s="50" t="s">
        <v>32</v>
      </c>
      <c r="L11" s="58">
        <f>'[7]07.2015.3 Rap.'!C35</f>
        <v>103535.236</v>
      </c>
      <c r="M11" s="51">
        <f>'[7]07.2015.3 Rap.'!D35</f>
        <v>38143.48999999999</v>
      </c>
      <c r="N11" s="58">
        <f>'[7]07.2015.3 Rap.'!G35</f>
        <v>6268.914</v>
      </c>
      <c r="O11" s="51">
        <f>'[7]07.2015.3 Rap.'!C36</f>
        <v>3339.8463225806454</v>
      </c>
      <c r="P11" s="51">
        <f>'[7]07.2015.3 Rap.'!D36</f>
        <v>1230.4351612903222</v>
      </c>
      <c r="Q11" s="51">
        <f>'[7]07.2015.3 Rap.'!G36</f>
        <v>202.2230322580645</v>
      </c>
      <c r="R11" s="51">
        <f t="shared" si="5"/>
        <v>445.0410330034989</v>
      </c>
      <c r="S11" s="51">
        <f t="shared" si="6"/>
        <v>26.946613251261596</v>
      </c>
      <c r="T11" s="57">
        <f>'[7]07.2015.3 Rap.'!C37</f>
        <v>25691.125558312655</v>
      </c>
      <c r="U11" s="50" t="s">
        <v>32</v>
      </c>
      <c r="V11" s="59">
        <f>'[7]07.2015.2 Rap.'!C35</f>
        <v>1304.0330900000001</v>
      </c>
      <c r="W11" s="59">
        <f>'[7]07.2015.2 Rap.'!D35</f>
        <v>487.6618</v>
      </c>
      <c r="X11" s="59">
        <f>'[7]07.2015.2 Rap.'!G35</f>
        <v>130.72455</v>
      </c>
      <c r="Y11" s="59">
        <f>'[7]07.2015.2 Rap.'!C36</f>
        <v>42.0655835483871</v>
      </c>
      <c r="Z11" s="51">
        <f>'[7]07.2015.2 Rap.'!D36</f>
        <v>15.731025806451614</v>
      </c>
      <c r="AA11" s="51">
        <f>'[7]07.2015.2 Rap.'!G36</f>
        <v>4.2169209677419355</v>
      </c>
      <c r="AB11" s="60">
        <f t="shared" si="2"/>
        <v>5.605321008244427</v>
      </c>
      <c r="AC11" s="61">
        <f t="shared" si="3"/>
        <v>0.5619129391941265</v>
      </c>
      <c r="AD11" s="57">
        <f>'[7]07.2015.2 Rap.'!C37</f>
        <v>19120.719794721397</v>
      </c>
    </row>
    <row r="12" spans="1:30" ht="20.25" customHeight="1">
      <c r="A12" s="50" t="s">
        <v>33</v>
      </c>
      <c r="B12" s="62"/>
      <c r="C12" s="52"/>
      <c r="D12" s="53"/>
      <c r="E12" s="53"/>
      <c r="F12" s="54"/>
      <c r="G12" s="52"/>
      <c r="H12" s="55"/>
      <c r="I12" s="56"/>
      <c r="J12" s="57"/>
      <c r="K12" s="50" t="s">
        <v>33</v>
      </c>
      <c r="L12" s="58"/>
      <c r="M12" s="51"/>
      <c r="N12" s="58"/>
      <c r="O12" s="51"/>
      <c r="P12" s="51"/>
      <c r="Q12" s="51"/>
      <c r="R12" s="51"/>
      <c r="S12" s="51"/>
      <c r="T12" s="57"/>
      <c r="U12" s="50" t="s">
        <v>33</v>
      </c>
      <c r="V12" s="59"/>
      <c r="W12" s="59"/>
      <c r="X12" s="59"/>
      <c r="Y12" s="59"/>
      <c r="Z12" s="51"/>
      <c r="AA12" s="51"/>
      <c r="AB12" s="60"/>
      <c r="AC12" s="61"/>
      <c r="AD12" s="57"/>
    </row>
    <row r="13" spans="1:30" ht="20.25" customHeight="1">
      <c r="A13" s="50" t="s">
        <v>34</v>
      </c>
      <c r="B13" s="62"/>
      <c r="C13" s="52"/>
      <c r="D13" s="53"/>
      <c r="E13" s="53"/>
      <c r="F13" s="54"/>
      <c r="G13" s="52"/>
      <c r="H13" s="55"/>
      <c r="I13" s="56"/>
      <c r="J13" s="57"/>
      <c r="K13" s="50" t="s">
        <v>34</v>
      </c>
      <c r="L13" s="51"/>
      <c r="M13" s="51"/>
      <c r="N13" s="58"/>
      <c r="O13" s="51"/>
      <c r="P13" s="51"/>
      <c r="Q13" s="51"/>
      <c r="R13" s="51"/>
      <c r="S13" s="51"/>
      <c r="T13" s="57"/>
      <c r="U13" s="50" t="s">
        <v>34</v>
      </c>
      <c r="V13" s="59"/>
      <c r="W13" s="59"/>
      <c r="X13" s="59"/>
      <c r="Y13" s="59"/>
      <c r="Z13" s="51"/>
      <c r="AA13" s="51"/>
      <c r="AB13" s="60"/>
      <c r="AC13" s="61"/>
      <c r="AD13" s="57"/>
    </row>
    <row r="14" spans="1:30" ht="20.25" customHeight="1">
      <c r="A14" s="50" t="s">
        <v>35</v>
      </c>
      <c r="B14" s="62"/>
      <c r="C14" s="52"/>
      <c r="D14" s="53"/>
      <c r="E14" s="53"/>
      <c r="F14" s="54"/>
      <c r="G14" s="52"/>
      <c r="H14" s="55"/>
      <c r="I14" s="56"/>
      <c r="J14" s="57"/>
      <c r="K14" s="50" t="s">
        <v>35</v>
      </c>
      <c r="L14" s="58"/>
      <c r="M14" s="51"/>
      <c r="N14" s="58"/>
      <c r="O14" s="51"/>
      <c r="P14" s="51"/>
      <c r="Q14" s="51"/>
      <c r="R14" s="51"/>
      <c r="S14" s="51"/>
      <c r="T14" s="57"/>
      <c r="U14" s="50" t="s">
        <v>35</v>
      </c>
      <c r="V14" s="59"/>
      <c r="W14" s="59"/>
      <c r="X14" s="59"/>
      <c r="Y14" s="59"/>
      <c r="Z14" s="51"/>
      <c r="AA14" s="51"/>
      <c r="AB14" s="60"/>
      <c r="AC14" s="61"/>
      <c r="AD14" s="57"/>
    </row>
    <row r="15" spans="1:30" ht="20.25" customHeight="1">
      <c r="A15" s="50" t="s">
        <v>36</v>
      </c>
      <c r="B15" s="62"/>
      <c r="C15" s="52"/>
      <c r="D15" s="53"/>
      <c r="E15" s="53"/>
      <c r="F15" s="54"/>
      <c r="G15" s="52"/>
      <c r="H15" s="55"/>
      <c r="I15" s="56"/>
      <c r="J15" s="57"/>
      <c r="K15" s="50" t="s">
        <v>36</v>
      </c>
      <c r="L15" s="58"/>
      <c r="M15" s="51"/>
      <c r="N15" s="58"/>
      <c r="O15" s="51"/>
      <c r="P15" s="51"/>
      <c r="Q15" s="51"/>
      <c r="R15" s="51"/>
      <c r="S15" s="51"/>
      <c r="T15" s="57"/>
      <c r="U15" s="50" t="s">
        <v>36</v>
      </c>
      <c r="V15" s="59"/>
      <c r="W15" s="59"/>
      <c r="X15" s="59"/>
      <c r="Y15" s="59"/>
      <c r="Z15" s="51"/>
      <c r="AA15" s="51"/>
      <c r="AB15" s="60"/>
      <c r="AC15" s="61"/>
      <c r="AD15" s="57"/>
    </row>
    <row r="16" spans="1:30" ht="20.25" customHeight="1" thickBot="1">
      <c r="A16" s="63" t="s">
        <v>37</v>
      </c>
      <c r="B16" s="64"/>
      <c r="C16" s="65"/>
      <c r="D16" s="53"/>
      <c r="E16" s="66"/>
      <c r="F16" s="67"/>
      <c r="G16" s="68"/>
      <c r="H16" s="69"/>
      <c r="I16" s="70"/>
      <c r="J16" s="71"/>
      <c r="K16" s="63" t="s">
        <v>37</v>
      </c>
      <c r="L16" s="72"/>
      <c r="M16" s="73"/>
      <c r="N16" s="72"/>
      <c r="O16" s="73"/>
      <c r="P16" s="73"/>
      <c r="Q16" s="73"/>
      <c r="R16" s="74"/>
      <c r="S16" s="73"/>
      <c r="T16" s="75"/>
      <c r="U16" s="63" t="s">
        <v>37</v>
      </c>
      <c r="V16" s="76"/>
      <c r="W16" s="76"/>
      <c r="X16" s="76"/>
      <c r="Y16" s="76"/>
      <c r="Z16" s="73"/>
      <c r="AA16" s="73"/>
      <c r="AB16" s="77"/>
      <c r="AC16" s="78"/>
      <c r="AD16" s="75"/>
    </row>
    <row r="17" spans="1:30" ht="22.5" customHeight="1" thickBot="1">
      <c r="A17" s="79" t="s">
        <v>38</v>
      </c>
      <c r="B17" s="80">
        <f aca="true" t="shared" si="7" ref="B17:H17">SUM(B5:B16)</f>
        <v>2570891</v>
      </c>
      <c r="C17" s="81">
        <f t="shared" si="7"/>
        <v>89359</v>
      </c>
      <c r="D17" s="82">
        <f t="shared" si="7"/>
        <v>2466585</v>
      </c>
      <c r="E17" s="82">
        <f t="shared" si="7"/>
        <v>193665</v>
      </c>
      <c r="F17" s="83">
        <f t="shared" si="7"/>
        <v>2660250</v>
      </c>
      <c r="G17" s="84">
        <f t="shared" si="7"/>
        <v>156893</v>
      </c>
      <c r="H17" s="85">
        <f t="shared" si="7"/>
        <v>17173.7925</v>
      </c>
      <c r="I17" s="86"/>
      <c r="J17" s="87"/>
      <c r="K17" s="79" t="s">
        <v>38</v>
      </c>
      <c r="L17" s="88">
        <f>SUM(L5:L16)</f>
        <v>875578.008</v>
      </c>
      <c r="M17" s="89">
        <f>SUM(M5:M16)</f>
        <v>394148.79199999996</v>
      </c>
      <c r="N17" s="88">
        <f>SUM(N5:N16)</f>
        <v>69809.47000000002</v>
      </c>
      <c r="O17" s="42"/>
      <c r="P17" s="42"/>
      <c r="Q17" s="42"/>
      <c r="R17" s="45"/>
      <c r="S17" s="90"/>
      <c r="T17" s="40"/>
      <c r="U17" s="79" t="s">
        <v>38</v>
      </c>
      <c r="V17" s="91">
        <f>SUM(V5:V16)</f>
        <v>10796.363130000002</v>
      </c>
      <c r="W17" s="91">
        <f>SUM(W5:W16)</f>
        <v>5002.720859999999</v>
      </c>
      <c r="X17" s="91">
        <f>SUM(X5:X16)</f>
        <v>1082.25246</v>
      </c>
      <c r="Y17" s="91"/>
      <c r="Z17" s="89"/>
      <c r="AA17" s="89"/>
      <c r="AB17" s="92"/>
      <c r="AC17" s="93"/>
      <c r="AD17" s="94"/>
    </row>
    <row r="18" spans="1:30" ht="22.5" customHeight="1" thickBot="1">
      <c r="A18" s="95" t="s">
        <v>39</v>
      </c>
      <c r="B18" s="96">
        <f aca="true" t="shared" si="8" ref="B18:I18">AVERAGE(B5:B16)</f>
        <v>367270.14285714284</v>
      </c>
      <c r="C18" s="97">
        <f t="shared" si="8"/>
        <v>12765.57142857143</v>
      </c>
      <c r="D18" s="98">
        <f>AVERAGE(D5:D16)</f>
        <v>352369.28571428574</v>
      </c>
      <c r="E18" s="98">
        <f t="shared" si="8"/>
        <v>27666.428571428572</v>
      </c>
      <c r="F18" s="99">
        <f>AVERAGE(F5:F16)</f>
        <v>380035.71428571426</v>
      </c>
      <c r="G18" s="100">
        <f t="shared" si="8"/>
        <v>22413.285714285714</v>
      </c>
      <c r="H18" s="101">
        <f t="shared" si="8"/>
        <v>2453.3989285714283</v>
      </c>
      <c r="I18" s="102">
        <f t="shared" si="8"/>
        <v>80.95940701119159</v>
      </c>
      <c r="J18" s="103">
        <f>AVERAGE(J5:J16)</f>
        <v>6.585322976862601</v>
      </c>
      <c r="K18" s="95" t="s">
        <v>39</v>
      </c>
      <c r="L18" s="97">
        <f aca="true" t="shared" si="9" ref="L18:T18">AVERAGE(L5:L16)</f>
        <v>125082.57257142858</v>
      </c>
      <c r="M18" s="98">
        <f t="shared" si="9"/>
        <v>56306.97028571428</v>
      </c>
      <c r="N18" s="97">
        <f t="shared" si="9"/>
        <v>9972.78142857143</v>
      </c>
      <c r="O18" s="98">
        <f t="shared" si="9"/>
        <v>4132.281173381611</v>
      </c>
      <c r="P18" s="98">
        <f t="shared" si="9"/>
        <v>1861.0127446456004</v>
      </c>
      <c r="Q18" s="98">
        <f t="shared" si="9"/>
        <v>329.4224498244459</v>
      </c>
      <c r="R18" s="104">
        <f>AVERAGE(R5:R16)</f>
        <v>345.6311888344511</v>
      </c>
      <c r="S18" s="104">
        <f>AVERAGE(S5:S16)</f>
        <v>26.721092564392627</v>
      </c>
      <c r="T18" s="105">
        <f t="shared" si="9"/>
        <v>31786.77825678162</v>
      </c>
      <c r="U18" s="95" t="s">
        <v>39</v>
      </c>
      <c r="V18" s="106">
        <f aca="true" t="shared" si="10" ref="V18:AD18">AVERAGE(V5:V16)</f>
        <v>1542.3375900000003</v>
      </c>
      <c r="W18" s="106">
        <f t="shared" si="10"/>
        <v>714.6744085714284</v>
      </c>
      <c r="X18" s="106">
        <f t="shared" si="10"/>
        <v>154.60749428571427</v>
      </c>
      <c r="Y18" s="106">
        <f t="shared" si="10"/>
        <v>50.93113144513934</v>
      </c>
      <c r="Z18" s="98">
        <f t="shared" si="10"/>
        <v>23.597141413978495</v>
      </c>
      <c r="AA18" s="98">
        <f t="shared" si="10"/>
        <v>5.092063020298442</v>
      </c>
      <c r="AB18" s="107">
        <f>AVERAGE(AB5:AB16)</f>
        <v>4.2677991947504</v>
      </c>
      <c r="AC18" s="108">
        <f>AVERAGE(AC5:AC16)</f>
        <v>0.4265634144698592</v>
      </c>
      <c r="AD18" s="105">
        <f t="shared" si="10"/>
        <v>23150.514293245156</v>
      </c>
    </row>
    <row r="19" spans="1:30" ht="22.5" customHeight="1">
      <c r="A19" s="81"/>
      <c r="B19" s="81"/>
      <c r="C19" s="81"/>
      <c r="D19" s="81"/>
      <c r="E19" s="81"/>
      <c r="F19" s="109"/>
      <c r="G19" s="109"/>
      <c r="H19" s="110"/>
      <c r="I19" s="110"/>
      <c r="J19" s="111"/>
      <c r="K19" s="81"/>
      <c r="L19" s="109"/>
      <c r="M19" s="109"/>
      <c r="N19" s="112"/>
      <c r="O19" s="112"/>
      <c r="P19" s="112"/>
      <c r="Q19" s="112"/>
      <c r="R19" s="112"/>
      <c r="S19" s="112"/>
      <c r="T19" s="113"/>
      <c r="U19" s="81"/>
      <c r="V19" s="114"/>
      <c r="W19" s="114"/>
      <c r="X19" s="114"/>
      <c r="Y19" s="114"/>
      <c r="Z19" s="114"/>
      <c r="AA19" s="114"/>
      <c r="AB19" s="114"/>
      <c r="AC19" s="114"/>
      <c r="AD19" s="115"/>
    </row>
    <row r="20" spans="1:30" ht="22.5" customHeight="1">
      <c r="A20" s="116"/>
      <c r="B20" s="116"/>
      <c r="C20" s="116"/>
      <c r="D20" s="117"/>
      <c r="E20" s="116"/>
      <c r="F20" s="118"/>
      <c r="G20" s="118"/>
      <c r="T20" s="119"/>
      <c r="U20" s="118"/>
      <c r="V20" s="120"/>
      <c r="W20" s="120"/>
      <c r="X20" s="120"/>
      <c r="Y20" s="120"/>
      <c r="Z20" s="120"/>
      <c r="AA20" s="120"/>
      <c r="AB20" s="120"/>
      <c r="AC20" s="120"/>
      <c r="AD20" s="121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27"/>
  <sheetViews>
    <sheetView workbookViewId="0" topLeftCell="A1">
      <selection activeCell="K21" sqref="K21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13" width="6.28125" style="2" customWidth="1"/>
    <col min="14" max="14" width="13.140625" style="2" customWidth="1"/>
    <col min="15" max="15" width="12.8515625" style="2" customWidth="1"/>
    <col min="16" max="16" width="13.421875" style="2" customWidth="1"/>
    <col min="17" max="17" width="11.421875" style="2" customWidth="1"/>
    <col min="18" max="18" width="10.421875" style="2" customWidth="1"/>
    <col min="19" max="19" width="10.57421875" style="2" customWidth="1"/>
    <col min="20" max="20" width="11.421875" style="2" customWidth="1"/>
    <col min="21" max="21" width="7.8515625" style="2" customWidth="1"/>
    <col min="22" max="22" width="10.28125" style="2" customWidth="1"/>
    <col min="23" max="23" width="10.421875" style="2" customWidth="1"/>
    <col min="24" max="24" width="10.57421875" style="2" customWidth="1"/>
    <col min="25" max="25" width="7.8515625" style="2" customWidth="1"/>
    <col min="26" max="254" width="11.421875" style="2" customWidth="1"/>
    <col min="255" max="255" width="15.00390625" style="2" customWidth="1"/>
    <col min="256" max="257" width="13.421875" style="2" customWidth="1"/>
    <col min="258" max="261" width="11.57421875" style="2" customWidth="1"/>
    <col min="262" max="262" width="10.8515625" style="2" customWidth="1"/>
    <col min="263" max="265" width="11.57421875" style="2" customWidth="1"/>
    <col min="266" max="266" width="10.8515625" style="2" customWidth="1"/>
    <col min="267" max="510" width="11.421875" style="2" customWidth="1"/>
    <col min="511" max="511" width="15.00390625" style="2" customWidth="1"/>
    <col min="512" max="513" width="13.421875" style="2" customWidth="1"/>
    <col min="514" max="517" width="11.57421875" style="2" customWidth="1"/>
    <col min="518" max="518" width="10.8515625" style="2" customWidth="1"/>
    <col min="519" max="521" width="11.57421875" style="2" customWidth="1"/>
    <col min="522" max="522" width="10.8515625" style="2" customWidth="1"/>
    <col min="523" max="766" width="11.421875" style="2" customWidth="1"/>
    <col min="767" max="767" width="15.00390625" style="2" customWidth="1"/>
    <col min="768" max="769" width="13.421875" style="2" customWidth="1"/>
    <col min="770" max="773" width="11.57421875" style="2" customWidth="1"/>
    <col min="774" max="774" width="10.8515625" style="2" customWidth="1"/>
    <col min="775" max="777" width="11.57421875" style="2" customWidth="1"/>
    <col min="778" max="778" width="10.8515625" style="2" customWidth="1"/>
    <col min="779" max="1022" width="11.421875" style="2" customWidth="1"/>
    <col min="1023" max="1023" width="15.00390625" style="2" customWidth="1"/>
    <col min="1024" max="1025" width="13.421875" style="2" customWidth="1"/>
    <col min="1026" max="1029" width="11.57421875" style="2" customWidth="1"/>
    <col min="1030" max="1030" width="10.8515625" style="2" customWidth="1"/>
    <col min="1031" max="1033" width="11.57421875" style="2" customWidth="1"/>
    <col min="1034" max="1034" width="10.8515625" style="2" customWidth="1"/>
    <col min="1035" max="1278" width="11.421875" style="2" customWidth="1"/>
    <col min="1279" max="1279" width="15.00390625" style="2" customWidth="1"/>
    <col min="1280" max="1281" width="13.421875" style="2" customWidth="1"/>
    <col min="1282" max="1285" width="11.57421875" style="2" customWidth="1"/>
    <col min="1286" max="1286" width="10.8515625" style="2" customWidth="1"/>
    <col min="1287" max="1289" width="11.57421875" style="2" customWidth="1"/>
    <col min="1290" max="1290" width="10.8515625" style="2" customWidth="1"/>
    <col min="1291" max="1534" width="11.421875" style="2" customWidth="1"/>
    <col min="1535" max="1535" width="15.00390625" style="2" customWidth="1"/>
    <col min="1536" max="1537" width="13.421875" style="2" customWidth="1"/>
    <col min="1538" max="1541" width="11.57421875" style="2" customWidth="1"/>
    <col min="1542" max="1542" width="10.8515625" style="2" customWidth="1"/>
    <col min="1543" max="1545" width="11.57421875" style="2" customWidth="1"/>
    <col min="1546" max="1546" width="10.8515625" style="2" customWidth="1"/>
    <col min="1547" max="1790" width="11.421875" style="2" customWidth="1"/>
    <col min="1791" max="1791" width="15.00390625" style="2" customWidth="1"/>
    <col min="1792" max="1793" width="13.421875" style="2" customWidth="1"/>
    <col min="1794" max="1797" width="11.57421875" style="2" customWidth="1"/>
    <col min="1798" max="1798" width="10.8515625" style="2" customWidth="1"/>
    <col min="1799" max="1801" width="11.57421875" style="2" customWidth="1"/>
    <col min="1802" max="1802" width="10.8515625" style="2" customWidth="1"/>
    <col min="1803" max="2046" width="11.421875" style="2" customWidth="1"/>
    <col min="2047" max="2047" width="15.00390625" style="2" customWidth="1"/>
    <col min="2048" max="2049" width="13.421875" style="2" customWidth="1"/>
    <col min="2050" max="2053" width="11.57421875" style="2" customWidth="1"/>
    <col min="2054" max="2054" width="10.8515625" style="2" customWidth="1"/>
    <col min="2055" max="2057" width="11.57421875" style="2" customWidth="1"/>
    <col min="2058" max="2058" width="10.8515625" style="2" customWidth="1"/>
    <col min="2059" max="2302" width="11.421875" style="2" customWidth="1"/>
    <col min="2303" max="2303" width="15.00390625" style="2" customWidth="1"/>
    <col min="2304" max="2305" width="13.421875" style="2" customWidth="1"/>
    <col min="2306" max="2309" width="11.57421875" style="2" customWidth="1"/>
    <col min="2310" max="2310" width="10.8515625" style="2" customWidth="1"/>
    <col min="2311" max="2313" width="11.57421875" style="2" customWidth="1"/>
    <col min="2314" max="2314" width="10.8515625" style="2" customWidth="1"/>
    <col min="2315" max="2558" width="11.421875" style="2" customWidth="1"/>
    <col min="2559" max="2559" width="15.00390625" style="2" customWidth="1"/>
    <col min="2560" max="2561" width="13.421875" style="2" customWidth="1"/>
    <col min="2562" max="2565" width="11.57421875" style="2" customWidth="1"/>
    <col min="2566" max="2566" width="10.8515625" style="2" customWidth="1"/>
    <col min="2567" max="2569" width="11.57421875" style="2" customWidth="1"/>
    <col min="2570" max="2570" width="10.8515625" style="2" customWidth="1"/>
    <col min="2571" max="2814" width="11.421875" style="2" customWidth="1"/>
    <col min="2815" max="2815" width="15.00390625" style="2" customWidth="1"/>
    <col min="2816" max="2817" width="13.421875" style="2" customWidth="1"/>
    <col min="2818" max="2821" width="11.57421875" style="2" customWidth="1"/>
    <col min="2822" max="2822" width="10.8515625" style="2" customWidth="1"/>
    <col min="2823" max="2825" width="11.57421875" style="2" customWidth="1"/>
    <col min="2826" max="2826" width="10.8515625" style="2" customWidth="1"/>
    <col min="2827" max="3070" width="11.421875" style="2" customWidth="1"/>
    <col min="3071" max="3071" width="15.00390625" style="2" customWidth="1"/>
    <col min="3072" max="3073" width="13.421875" style="2" customWidth="1"/>
    <col min="3074" max="3077" width="11.57421875" style="2" customWidth="1"/>
    <col min="3078" max="3078" width="10.8515625" style="2" customWidth="1"/>
    <col min="3079" max="3081" width="11.57421875" style="2" customWidth="1"/>
    <col min="3082" max="3082" width="10.8515625" style="2" customWidth="1"/>
    <col min="3083" max="3326" width="11.421875" style="2" customWidth="1"/>
    <col min="3327" max="3327" width="15.00390625" style="2" customWidth="1"/>
    <col min="3328" max="3329" width="13.421875" style="2" customWidth="1"/>
    <col min="3330" max="3333" width="11.57421875" style="2" customWidth="1"/>
    <col min="3334" max="3334" width="10.8515625" style="2" customWidth="1"/>
    <col min="3335" max="3337" width="11.57421875" style="2" customWidth="1"/>
    <col min="3338" max="3338" width="10.8515625" style="2" customWidth="1"/>
    <col min="3339" max="3582" width="11.421875" style="2" customWidth="1"/>
    <col min="3583" max="3583" width="15.00390625" style="2" customWidth="1"/>
    <col min="3584" max="3585" width="13.421875" style="2" customWidth="1"/>
    <col min="3586" max="3589" width="11.57421875" style="2" customWidth="1"/>
    <col min="3590" max="3590" width="10.8515625" style="2" customWidth="1"/>
    <col min="3591" max="3593" width="11.57421875" style="2" customWidth="1"/>
    <col min="3594" max="3594" width="10.8515625" style="2" customWidth="1"/>
    <col min="3595" max="3838" width="11.421875" style="2" customWidth="1"/>
    <col min="3839" max="3839" width="15.00390625" style="2" customWidth="1"/>
    <col min="3840" max="3841" width="13.421875" style="2" customWidth="1"/>
    <col min="3842" max="3845" width="11.57421875" style="2" customWidth="1"/>
    <col min="3846" max="3846" width="10.8515625" style="2" customWidth="1"/>
    <col min="3847" max="3849" width="11.57421875" style="2" customWidth="1"/>
    <col min="3850" max="3850" width="10.8515625" style="2" customWidth="1"/>
    <col min="3851" max="4094" width="11.421875" style="2" customWidth="1"/>
    <col min="4095" max="4095" width="15.00390625" style="2" customWidth="1"/>
    <col min="4096" max="4097" width="13.421875" style="2" customWidth="1"/>
    <col min="4098" max="4101" width="11.57421875" style="2" customWidth="1"/>
    <col min="4102" max="4102" width="10.8515625" style="2" customWidth="1"/>
    <col min="4103" max="4105" width="11.57421875" style="2" customWidth="1"/>
    <col min="4106" max="4106" width="10.8515625" style="2" customWidth="1"/>
    <col min="4107" max="4350" width="11.421875" style="2" customWidth="1"/>
    <col min="4351" max="4351" width="15.00390625" style="2" customWidth="1"/>
    <col min="4352" max="4353" width="13.421875" style="2" customWidth="1"/>
    <col min="4354" max="4357" width="11.57421875" style="2" customWidth="1"/>
    <col min="4358" max="4358" width="10.8515625" style="2" customWidth="1"/>
    <col min="4359" max="4361" width="11.57421875" style="2" customWidth="1"/>
    <col min="4362" max="4362" width="10.8515625" style="2" customWidth="1"/>
    <col min="4363" max="4606" width="11.421875" style="2" customWidth="1"/>
    <col min="4607" max="4607" width="15.00390625" style="2" customWidth="1"/>
    <col min="4608" max="4609" width="13.421875" style="2" customWidth="1"/>
    <col min="4610" max="4613" width="11.57421875" style="2" customWidth="1"/>
    <col min="4614" max="4614" width="10.8515625" style="2" customWidth="1"/>
    <col min="4615" max="4617" width="11.57421875" style="2" customWidth="1"/>
    <col min="4618" max="4618" width="10.8515625" style="2" customWidth="1"/>
    <col min="4619" max="4862" width="11.421875" style="2" customWidth="1"/>
    <col min="4863" max="4863" width="15.00390625" style="2" customWidth="1"/>
    <col min="4864" max="4865" width="13.421875" style="2" customWidth="1"/>
    <col min="4866" max="4869" width="11.57421875" style="2" customWidth="1"/>
    <col min="4870" max="4870" width="10.8515625" style="2" customWidth="1"/>
    <col min="4871" max="4873" width="11.57421875" style="2" customWidth="1"/>
    <col min="4874" max="4874" width="10.8515625" style="2" customWidth="1"/>
    <col min="4875" max="5118" width="11.421875" style="2" customWidth="1"/>
    <col min="5119" max="5119" width="15.00390625" style="2" customWidth="1"/>
    <col min="5120" max="5121" width="13.421875" style="2" customWidth="1"/>
    <col min="5122" max="5125" width="11.57421875" style="2" customWidth="1"/>
    <col min="5126" max="5126" width="10.8515625" style="2" customWidth="1"/>
    <col min="5127" max="5129" width="11.57421875" style="2" customWidth="1"/>
    <col min="5130" max="5130" width="10.8515625" style="2" customWidth="1"/>
    <col min="5131" max="5374" width="11.421875" style="2" customWidth="1"/>
    <col min="5375" max="5375" width="15.00390625" style="2" customWidth="1"/>
    <col min="5376" max="5377" width="13.421875" style="2" customWidth="1"/>
    <col min="5378" max="5381" width="11.57421875" style="2" customWidth="1"/>
    <col min="5382" max="5382" width="10.8515625" style="2" customWidth="1"/>
    <col min="5383" max="5385" width="11.57421875" style="2" customWidth="1"/>
    <col min="5386" max="5386" width="10.8515625" style="2" customWidth="1"/>
    <col min="5387" max="5630" width="11.421875" style="2" customWidth="1"/>
    <col min="5631" max="5631" width="15.00390625" style="2" customWidth="1"/>
    <col min="5632" max="5633" width="13.421875" style="2" customWidth="1"/>
    <col min="5634" max="5637" width="11.57421875" style="2" customWidth="1"/>
    <col min="5638" max="5638" width="10.8515625" style="2" customWidth="1"/>
    <col min="5639" max="5641" width="11.57421875" style="2" customWidth="1"/>
    <col min="5642" max="5642" width="10.8515625" style="2" customWidth="1"/>
    <col min="5643" max="5886" width="11.421875" style="2" customWidth="1"/>
    <col min="5887" max="5887" width="15.00390625" style="2" customWidth="1"/>
    <col min="5888" max="5889" width="13.421875" style="2" customWidth="1"/>
    <col min="5890" max="5893" width="11.57421875" style="2" customWidth="1"/>
    <col min="5894" max="5894" width="10.8515625" style="2" customWidth="1"/>
    <col min="5895" max="5897" width="11.57421875" style="2" customWidth="1"/>
    <col min="5898" max="5898" width="10.8515625" style="2" customWidth="1"/>
    <col min="5899" max="6142" width="11.421875" style="2" customWidth="1"/>
    <col min="6143" max="6143" width="15.00390625" style="2" customWidth="1"/>
    <col min="6144" max="6145" width="13.421875" style="2" customWidth="1"/>
    <col min="6146" max="6149" width="11.57421875" style="2" customWidth="1"/>
    <col min="6150" max="6150" width="10.8515625" style="2" customWidth="1"/>
    <col min="6151" max="6153" width="11.57421875" style="2" customWidth="1"/>
    <col min="6154" max="6154" width="10.8515625" style="2" customWidth="1"/>
    <col min="6155" max="6398" width="11.421875" style="2" customWidth="1"/>
    <col min="6399" max="6399" width="15.00390625" style="2" customWidth="1"/>
    <col min="6400" max="6401" width="13.421875" style="2" customWidth="1"/>
    <col min="6402" max="6405" width="11.57421875" style="2" customWidth="1"/>
    <col min="6406" max="6406" width="10.8515625" style="2" customWidth="1"/>
    <col min="6407" max="6409" width="11.57421875" style="2" customWidth="1"/>
    <col min="6410" max="6410" width="10.8515625" style="2" customWidth="1"/>
    <col min="6411" max="6654" width="11.421875" style="2" customWidth="1"/>
    <col min="6655" max="6655" width="15.00390625" style="2" customWidth="1"/>
    <col min="6656" max="6657" width="13.421875" style="2" customWidth="1"/>
    <col min="6658" max="6661" width="11.57421875" style="2" customWidth="1"/>
    <col min="6662" max="6662" width="10.8515625" style="2" customWidth="1"/>
    <col min="6663" max="6665" width="11.57421875" style="2" customWidth="1"/>
    <col min="6666" max="6666" width="10.8515625" style="2" customWidth="1"/>
    <col min="6667" max="6910" width="11.421875" style="2" customWidth="1"/>
    <col min="6911" max="6911" width="15.00390625" style="2" customWidth="1"/>
    <col min="6912" max="6913" width="13.421875" style="2" customWidth="1"/>
    <col min="6914" max="6917" width="11.57421875" style="2" customWidth="1"/>
    <col min="6918" max="6918" width="10.8515625" style="2" customWidth="1"/>
    <col min="6919" max="6921" width="11.57421875" style="2" customWidth="1"/>
    <col min="6922" max="6922" width="10.8515625" style="2" customWidth="1"/>
    <col min="6923" max="7166" width="11.421875" style="2" customWidth="1"/>
    <col min="7167" max="7167" width="15.00390625" style="2" customWidth="1"/>
    <col min="7168" max="7169" width="13.421875" style="2" customWidth="1"/>
    <col min="7170" max="7173" width="11.57421875" style="2" customWidth="1"/>
    <col min="7174" max="7174" width="10.8515625" style="2" customWidth="1"/>
    <col min="7175" max="7177" width="11.57421875" style="2" customWidth="1"/>
    <col min="7178" max="7178" width="10.8515625" style="2" customWidth="1"/>
    <col min="7179" max="7422" width="11.421875" style="2" customWidth="1"/>
    <col min="7423" max="7423" width="15.00390625" style="2" customWidth="1"/>
    <col min="7424" max="7425" width="13.421875" style="2" customWidth="1"/>
    <col min="7426" max="7429" width="11.57421875" style="2" customWidth="1"/>
    <col min="7430" max="7430" width="10.8515625" style="2" customWidth="1"/>
    <col min="7431" max="7433" width="11.57421875" style="2" customWidth="1"/>
    <col min="7434" max="7434" width="10.8515625" style="2" customWidth="1"/>
    <col min="7435" max="7678" width="11.421875" style="2" customWidth="1"/>
    <col min="7679" max="7679" width="15.00390625" style="2" customWidth="1"/>
    <col min="7680" max="7681" width="13.421875" style="2" customWidth="1"/>
    <col min="7682" max="7685" width="11.57421875" style="2" customWidth="1"/>
    <col min="7686" max="7686" width="10.8515625" style="2" customWidth="1"/>
    <col min="7687" max="7689" width="11.57421875" style="2" customWidth="1"/>
    <col min="7690" max="7690" width="10.8515625" style="2" customWidth="1"/>
    <col min="7691" max="7934" width="11.421875" style="2" customWidth="1"/>
    <col min="7935" max="7935" width="15.00390625" style="2" customWidth="1"/>
    <col min="7936" max="7937" width="13.421875" style="2" customWidth="1"/>
    <col min="7938" max="7941" width="11.57421875" style="2" customWidth="1"/>
    <col min="7942" max="7942" width="10.8515625" style="2" customWidth="1"/>
    <col min="7943" max="7945" width="11.57421875" style="2" customWidth="1"/>
    <col min="7946" max="7946" width="10.8515625" style="2" customWidth="1"/>
    <col min="7947" max="8190" width="11.421875" style="2" customWidth="1"/>
    <col min="8191" max="8191" width="15.00390625" style="2" customWidth="1"/>
    <col min="8192" max="8193" width="13.421875" style="2" customWidth="1"/>
    <col min="8194" max="8197" width="11.57421875" style="2" customWidth="1"/>
    <col min="8198" max="8198" width="10.8515625" style="2" customWidth="1"/>
    <col min="8199" max="8201" width="11.57421875" style="2" customWidth="1"/>
    <col min="8202" max="8202" width="10.8515625" style="2" customWidth="1"/>
    <col min="8203" max="8446" width="11.421875" style="2" customWidth="1"/>
    <col min="8447" max="8447" width="15.00390625" style="2" customWidth="1"/>
    <col min="8448" max="8449" width="13.421875" style="2" customWidth="1"/>
    <col min="8450" max="8453" width="11.57421875" style="2" customWidth="1"/>
    <col min="8454" max="8454" width="10.8515625" style="2" customWidth="1"/>
    <col min="8455" max="8457" width="11.57421875" style="2" customWidth="1"/>
    <col min="8458" max="8458" width="10.8515625" style="2" customWidth="1"/>
    <col min="8459" max="8702" width="11.421875" style="2" customWidth="1"/>
    <col min="8703" max="8703" width="15.00390625" style="2" customWidth="1"/>
    <col min="8704" max="8705" width="13.421875" style="2" customWidth="1"/>
    <col min="8706" max="8709" width="11.57421875" style="2" customWidth="1"/>
    <col min="8710" max="8710" width="10.8515625" style="2" customWidth="1"/>
    <col min="8711" max="8713" width="11.57421875" style="2" customWidth="1"/>
    <col min="8714" max="8714" width="10.8515625" style="2" customWidth="1"/>
    <col min="8715" max="8958" width="11.421875" style="2" customWidth="1"/>
    <col min="8959" max="8959" width="15.00390625" style="2" customWidth="1"/>
    <col min="8960" max="8961" width="13.421875" style="2" customWidth="1"/>
    <col min="8962" max="8965" width="11.57421875" style="2" customWidth="1"/>
    <col min="8966" max="8966" width="10.8515625" style="2" customWidth="1"/>
    <col min="8967" max="8969" width="11.57421875" style="2" customWidth="1"/>
    <col min="8970" max="8970" width="10.8515625" style="2" customWidth="1"/>
    <col min="8971" max="9214" width="11.421875" style="2" customWidth="1"/>
    <col min="9215" max="9215" width="15.00390625" style="2" customWidth="1"/>
    <col min="9216" max="9217" width="13.421875" style="2" customWidth="1"/>
    <col min="9218" max="9221" width="11.57421875" style="2" customWidth="1"/>
    <col min="9222" max="9222" width="10.8515625" style="2" customWidth="1"/>
    <col min="9223" max="9225" width="11.57421875" style="2" customWidth="1"/>
    <col min="9226" max="9226" width="10.8515625" style="2" customWidth="1"/>
    <col min="9227" max="9470" width="11.421875" style="2" customWidth="1"/>
    <col min="9471" max="9471" width="15.00390625" style="2" customWidth="1"/>
    <col min="9472" max="9473" width="13.421875" style="2" customWidth="1"/>
    <col min="9474" max="9477" width="11.57421875" style="2" customWidth="1"/>
    <col min="9478" max="9478" width="10.8515625" style="2" customWidth="1"/>
    <col min="9479" max="9481" width="11.57421875" style="2" customWidth="1"/>
    <col min="9482" max="9482" width="10.8515625" style="2" customWidth="1"/>
    <col min="9483" max="9726" width="11.421875" style="2" customWidth="1"/>
    <col min="9727" max="9727" width="15.00390625" style="2" customWidth="1"/>
    <col min="9728" max="9729" width="13.421875" style="2" customWidth="1"/>
    <col min="9730" max="9733" width="11.57421875" style="2" customWidth="1"/>
    <col min="9734" max="9734" width="10.8515625" style="2" customWidth="1"/>
    <col min="9735" max="9737" width="11.57421875" style="2" customWidth="1"/>
    <col min="9738" max="9738" width="10.8515625" style="2" customWidth="1"/>
    <col min="9739" max="9982" width="11.421875" style="2" customWidth="1"/>
    <col min="9983" max="9983" width="15.00390625" style="2" customWidth="1"/>
    <col min="9984" max="9985" width="13.421875" style="2" customWidth="1"/>
    <col min="9986" max="9989" width="11.57421875" style="2" customWidth="1"/>
    <col min="9990" max="9990" width="10.8515625" style="2" customWidth="1"/>
    <col min="9991" max="9993" width="11.57421875" style="2" customWidth="1"/>
    <col min="9994" max="9994" width="10.8515625" style="2" customWidth="1"/>
    <col min="9995" max="10238" width="11.421875" style="2" customWidth="1"/>
    <col min="10239" max="10239" width="15.00390625" style="2" customWidth="1"/>
    <col min="10240" max="10241" width="13.421875" style="2" customWidth="1"/>
    <col min="10242" max="10245" width="11.57421875" style="2" customWidth="1"/>
    <col min="10246" max="10246" width="10.8515625" style="2" customWidth="1"/>
    <col min="10247" max="10249" width="11.57421875" style="2" customWidth="1"/>
    <col min="10250" max="10250" width="10.8515625" style="2" customWidth="1"/>
    <col min="10251" max="10494" width="11.421875" style="2" customWidth="1"/>
    <col min="10495" max="10495" width="15.00390625" style="2" customWidth="1"/>
    <col min="10496" max="10497" width="13.421875" style="2" customWidth="1"/>
    <col min="10498" max="10501" width="11.57421875" style="2" customWidth="1"/>
    <col min="10502" max="10502" width="10.8515625" style="2" customWidth="1"/>
    <col min="10503" max="10505" width="11.57421875" style="2" customWidth="1"/>
    <col min="10506" max="10506" width="10.8515625" style="2" customWidth="1"/>
    <col min="10507" max="10750" width="11.421875" style="2" customWidth="1"/>
    <col min="10751" max="10751" width="15.00390625" style="2" customWidth="1"/>
    <col min="10752" max="10753" width="13.421875" style="2" customWidth="1"/>
    <col min="10754" max="10757" width="11.57421875" style="2" customWidth="1"/>
    <col min="10758" max="10758" width="10.8515625" style="2" customWidth="1"/>
    <col min="10759" max="10761" width="11.57421875" style="2" customWidth="1"/>
    <col min="10762" max="10762" width="10.8515625" style="2" customWidth="1"/>
    <col min="10763" max="11006" width="11.421875" style="2" customWidth="1"/>
    <col min="11007" max="11007" width="15.00390625" style="2" customWidth="1"/>
    <col min="11008" max="11009" width="13.421875" style="2" customWidth="1"/>
    <col min="11010" max="11013" width="11.57421875" style="2" customWidth="1"/>
    <col min="11014" max="11014" width="10.8515625" style="2" customWidth="1"/>
    <col min="11015" max="11017" width="11.57421875" style="2" customWidth="1"/>
    <col min="11018" max="11018" width="10.8515625" style="2" customWidth="1"/>
    <col min="11019" max="11262" width="11.421875" style="2" customWidth="1"/>
    <col min="11263" max="11263" width="15.00390625" style="2" customWidth="1"/>
    <col min="11264" max="11265" width="13.421875" style="2" customWidth="1"/>
    <col min="11266" max="11269" width="11.57421875" style="2" customWidth="1"/>
    <col min="11270" max="11270" width="10.8515625" style="2" customWidth="1"/>
    <col min="11271" max="11273" width="11.57421875" style="2" customWidth="1"/>
    <col min="11274" max="11274" width="10.8515625" style="2" customWidth="1"/>
    <col min="11275" max="11518" width="11.421875" style="2" customWidth="1"/>
    <col min="11519" max="11519" width="15.00390625" style="2" customWidth="1"/>
    <col min="11520" max="11521" width="13.421875" style="2" customWidth="1"/>
    <col min="11522" max="11525" width="11.57421875" style="2" customWidth="1"/>
    <col min="11526" max="11526" width="10.8515625" style="2" customWidth="1"/>
    <col min="11527" max="11529" width="11.57421875" style="2" customWidth="1"/>
    <col min="11530" max="11530" width="10.8515625" style="2" customWidth="1"/>
    <col min="11531" max="11774" width="11.421875" style="2" customWidth="1"/>
    <col min="11775" max="11775" width="15.00390625" style="2" customWidth="1"/>
    <col min="11776" max="11777" width="13.421875" style="2" customWidth="1"/>
    <col min="11778" max="11781" width="11.57421875" style="2" customWidth="1"/>
    <col min="11782" max="11782" width="10.8515625" style="2" customWidth="1"/>
    <col min="11783" max="11785" width="11.57421875" style="2" customWidth="1"/>
    <col min="11786" max="11786" width="10.8515625" style="2" customWidth="1"/>
    <col min="11787" max="12030" width="11.421875" style="2" customWidth="1"/>
    <col min="12031" max="12031" width="15.00390625" style="2" customWidth="1"/>
    <col min="12032" max="12033" width="13.421875" style="2" customWidth="1"/>
    <col min="12034" max="12037" width="11.57421875" style="2" customWidth="1"/>
    <col min="12038" max="12038" width="10.8515625" style="2" customWidth="1"/>
    <col min="12039" max="12041" width="11.57421875" style="2" customWidth="1"/>
    <col min="12042" max="12042" width="10.8515625" style="2" customWidth="1"/>
    <col min="12043" max="12286" width="11.421875" style="2" customWidth="1"/>
    <col min="12287" max="12287" width="15.00390625" style="2" customWidth="1"/>
    <col min="12288" max="12289" width="13.421875" style="2" customWidth="1"/>
    <col min="12290" max="12293" width="11.57421875" style="2" customWidth="1"/>
    <col min="12294" max="12294" width="10.8515625" style="2" customWidth="1"/>
    <col min="12295" max="12297" width="11.57421875" style="2" customWidth="1"/>
    <col min="12298" max="12298" width="10.8515625" style="2" customWidth="1"/>
    <col min="12299" max="12542" width="11.421875" style="2" customWidth="1"/>
    <col min="12543" max="12543" width="15.00390625" style="2" customWidth="1"/>
    <col min="12544" max="12545" width="13.421875" style="2" customWidth="1"/>
    <col min="12546" max="12549" width="11.57421875" style="2" customWidth="1"/>
    <col min="12550" max="12550" width="10.8515625" style="2" customWidth="1"/>
    <col min="12551" max="12553" width="11.57421875" style="2" customWidth="1"/>
    <col min="12554" max="12554" width="10.8515625" style="2" customWidth="1"/>
    <col min="12555" max="12798" width="11.421875" style="2" customWidth="1"/>
    <col min="12799" max="12799" width="15.00390625" style="2" customWidth="1"/>
    <col min="12800" max="12801" width="13.421875" style="2" customWidth="1"/>
    <col min="12802" max="12805" width="11.57421875" style="2" customWidth="1"/>
    <col min="12806" max="12806" width="10.8515625" style="2" customWidth="1"/>
    <col min="12807" max="12809" width="11.57421875" style="2" customWidth="1"/>
    <col min="12810" max="12810" width="10.8515625" style="2" customWidth="1"/>
    <col min="12811" max="13054" width="11.421875" style="2" customWidth="1"/>
    <col min="13055" max="13055" width="15.00390625" style="2" customWidth="1"/>
    <col min="13056" max="13057" width="13.421875" style="2" customWidth="1"/>
    <col min="13058" max="13061" width="11.57421875" style="2" customWidth="1"/>
    <col min="13062" max="13062" width="10.8515625" style="2" customWidth="1"/>
    <col min="13063" max="13065" width="11.57421875" style="2" customWidth="1"/>
    <col min="13066" max="13066" width="10.8515625" style="2" customWidth="1"/>
    <col min="13067" max="13310" width="11.421875" style="2" customWidth="1"/>
    <col min="13311" max="13311" width="15.00390625" style="2" customWidth="1"/>
    <col min="13312" max="13313" width="13.421875" style="2" customWidth="1"/>
    <col min="13314" max="13317" width="11.57421875" style="2" customWidth="1"/>
    <col min="13318" max="13318" width="10.8515625" style="2" customWidth="1"/>
    <col min="13319" max="13321" width="11.57421875" style="2" customWidth="1"/>
    <col min="13322" max="13322" width="10.8515625" style="2" customWidth="1"/>
    <col min="13323" max="13566" width="11.421875" style="2" customWidth="1"/>
    <col min="13567" max="13567" width="15.00390625" style="2" customWidth="1"/>
    <col min="13568" max="13569" width="13.421875" style="2" customWidth="1"/>
    <col min="13570" max="13573" width="11.57421875" style="2" customWidth="1"/>
    <col min="13574" max="13574" width="10.8515625" style="2" customWidth="1"/>
    <col min="13575" max="13577" width="11.57421875" style="2" customWidth="1"/>
    <col min="13578" max="13578" width="10.8515625" style="2" customWidth="1"/>
    <col min="13579" max="13822" width="11.421875" style="2" customWidth="1"/>
    <col min="13823" max="13823" width="15.00390625" style="2" customWidth="1"/>
    <col min="13824" max="13825" width="13.421875" style="2" customWidth="1"/>
    <col min="13826" max="13829" width="11.57421875" style="2" customWidth="1"/>
    <col min="13830" max="13830" width="10.8515625" style="2" customWidth="1"/>
    <col min="13831" max="13833" width="11.57421875" style="2" customWidth="1"/>
    <col min="13834" max="13834" width="10.8515625" style="2" customWidth="1"/>
    <col min="13835" max="14078" width="11.421875" style="2" customWidth="1"/>
    <col min="14079" max="14079" width="15.00390625" style="2" customWidth="1"/>
    <col min="14080" max="14081" width="13.421875" style="2" customWidth="1"/>
    <col min="14082" max="14085" width="11.57421875" style="2" customWidth="1"/>
    <col min="14086" max="14086" width="10.8515625" style="2" customWidth="1"/>
    <col min="14087" max="14089" width="11.57421875" style="2" customWidth="1"/>
    <col min="14090" max="14090" width="10.8515625" style="2" customWidth="1"/>
    <col min="14091" max="14334" width="11.421875" style="2" customWidth="1"/>
    <col min="14335" max="14335" width="15.00390625" style="2" customWidth="1"/>
    <col min="14336" max="14337" width="13.421875" style="2" customWidth="1"/>
    <col min="14338" max="14341" width="11.57421875" style="2" customWidth="1"/>
    <col min="14342" max="14342" width="10.8515625" style="2" customWidth="1"/>
    <col min="14343" max="14345" width="11.57421875" style="2" customWidth="1"/>
    <col min="14346" max="14346" width="10.8515625" style="2" customWidth="1"/>
    <col min="14347" max="14590" width="11.421875" style="2" customWidth="1"/>
    <col min="14591" max="14591" width="15.00390625" style="2" customWidth="1"/>
    <col min="14592" max="14593" width="13.421875" style="2" customWidth="1"/>
    <col min="14594" max="14597" width="11.57421875" style="2" customWidth="1"/>
    <col min="14598" max="14598" width="10.8515625" style="2" customWidth="1"/>
    <col min="14599" max="14601" width="11.57421875" style="2" customWidth="1"/>
    <col min="14602" max="14602" width="10.8515625" style="2" customWidth="1"/>
    <col min="14603" max="14846" width="11.421875" style="2" customWidth="1"/>
    <col min="14847" max="14847" width="15.00390625" style="2" customWidth="1"/>
    <col min="14848" max="14849" width="13.421875" style="2" customWidth="1"/>
    <col min="14850" max="14853" width="11.57421875" style="2" customWidth="1"/>
    <col min="14854" max="14854" width="10.8515625" style="2" customWidth="1"/>
    <col min="14855" max="14857" width="11.57421875" style="2" customWidth="1"/>
    <col min="14858" max="14858" width="10.8515625" style="2" customWidth="1"/>
    <col min="14859" max="15102" width="11.421875" style="2" customWidth="1"/>
    <col min="15103" max="15103" width="15.00390625" style="2" customWidth="1"/>
    <col min="15104" max="15105" width="13.421875" style="2" customWidth="1"/>
    <col min="15106" max="15109" width="11.57421875" style="2" customWidth="1"/>
    <col min="15110" max="15110" width="10.8515625" style="2" customWidth="1"/>
    <col min="15111" max="15113" width="11.57421875" style="2" customWidth="1"/>
    <col min="15114" max="15114" width="10.8515625" style="2" customWidth="1"/>
    <col min="15115" max="15358" width="11.421875" style="2" customWidth="1"/>
    <col min="15359" max="15359" width="15.00390625" style="2" customWidth="1"/>
    <col min="15360" max="15361" width="13.421875" style="2" customWidth="1"/>
    <col min="15362" max="15365" width="11.57421875" style="2" customWidth="1"/>
    <col min="15366" max="15366" width="10.8515625" style="2" customWidth="1"/>
    <col min="15367" max="15369" width="11.57421875" style="2" customWidth="1"/>
    <col min="15370" max="15370" width="10.8515625" style="2" customWidth="1"/>
    <col min="15371" max="15614" width="11.421875" style="2" customWidth="1"/>
    <col min="15615" max="15615" width="15.00390625" style="2" customWidth="1"/>
    <col min="15616" max="15617" width="13.421875" style="2" customWidth="1"/>
    <col min="15618" max="15621" width="11.57421875" style="2" customWidth="1"/>
    <col min="15622" max="15622" width="10.8515625" style="2" customWidth="1"/>
    <col min="15623" max="15625" width="11.57421875" style="2" customWidth="1"/>
    <col min="15626" max="15626" width="10.8515625" style="2" customWidth="1"/>
    <col min="15627" max="15870" width="11.421875" style="2" customWidth="1"/>
    <col min="15871" max="15871" width="15.00390625" style="2" customWidth="1"/>
    <col min="15872" max="15873" width="13.421875" style="2" customWidth="1"/>
    <col min="15874" max="15877" width="11.57421875" style="2" customWidth="1"/>
    <col min="15878" max="15878" width="10.8515625" style="2" customWidth="1"/>
    <col min="15879" max="15881" width="11.57421875" style="2" customWidth="1"/>
    <col min="15882" max="15882" width="10.8515625" style="2" customWidth="1"/>
    <col min="15883" max="16126" width="11.421875" style="2" customWidth="1"/>
    <col min="16127" max="16127" width="15.00390625" style="2" customWidth="1"/>
    <col min="16128" max="16129" width="13.421875" style="2" customWidth="1"/>
    <col min="16130" max="16133" width="11.57421875" style="2" customWidth="1"/>
    <col min="16134" max="16134" width="10.8515625" style="2" customWidth="1"/>
    <col min="16135" max="16137" width="11.57421875" style="2" customWidth="1"/>
    <col min="16138" max="16138" width="10.8515625" style="2" customWidth="1"/>
    <col min="16139" max="16384" width="11.421875" style="2" customWidth="1"/>
  </cols>
  <sheetData>
    <row r="1" ht="45.75" customHeight="1">
      <c r="A1" s="1" t="s">
        <v>40</v>
      </c>
    </row>
    <row r="2" ht="31.5" customHeight="1" thickBot="1"/>
    <row r="3" spans="1:25" ht="33" customHeight="1">
      <c r="A3" s="122">
        <v>2015</v>
      </c>
      <c r="B3" s="123" t="s">
        <v>41</v>
      </c>
      <c r="C3" s="124" t="s">
        <v>42</v>
      </c>
      <c r="D3" s="125" t="s">
        <v>5</v>
      </c>
      <c r="E3" s="126" t="s">
        <v>6</v>
      </c>
      <c r="F3" s="127"/>
      <c r="G3" s="127"/>
      <c r="H3" s="128"/>
      <c r="I3" s="126" t="s">
        <v>7</v>
      </c>
      <c r="J3" s="127"/>
      <c r="K3" s="127"/>
      <c r="L3" s="128"/>
      <c r="N3" s="129"/>
      <c r="O3" s="130"/>
      <c r="P3" s="131"/>
      <c r="Q3" s="132"/>
      <c r="R3" s="133"/>
      <c r="S3" s="133"/>
      <c r="T3" s="133"/>
      <c r="U3" s="133"/>
      <c r="V3" s="133"/>
      <c r="W3" s="133"/>
      <c r="X3" s="133"/>
      <c r="Y3" s="133"/>
    </row>
    <row r="4" spans="1:25" ht="45.75" thickBot="1">
      <c r="A4" s="12"/>
      <c r="B4" s="134"/>
      <c r="C4" s="135"/>
      <c r="D4" s="136" t="s">
        <v>43</v>
      </c>
      <c r="E4" s="137" t="s">
        <v>44</v>
      </c>
      <c r="F4" s="138" t="s">
        <v>45</v>
      </c>
      <c r="G4" s="138" t="s">
        <v>46</v>
      </c>
      <c r="H4" s="139" t="s">
        <v>47</v>
      </c>
      <c r="I4" s="137" t="s">
        <v>44</v>
      </c>
      <c r="J4" s="138" t="s">
        <v>48</v>
      </c>
      <c r="K4" s="138" t="s">
        <v>46</v>
      </c>
      <c r="L4" s="139" t="s">
        <v>47</v>
      </c>
      <c r="N4" s="129"/>
      <c r="O4" s="130"/>
      <c r="P4" s="131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20.25" customHeight="1">
      <c r="A5" s="31" t="s">
        <v>26</v>
      </c>
      <c r="B5" s="36">
        <f>'[1]Récap. '!F5</f>
        <v>432589</v>
      </c>
      <c r="C5" s="141">
        <f>'[1]Récap. '!G5/60</f>
        <v>106.5</v>
      </c>
      <c r="D5" s="142">
        <f>'[1]Récap. '!H5/1000</f>
        <v>3.861965999999999</v>
      </c>
      <c r="E5" s="143">
        <f>'[1]Récap. '!L5/1000</f>
        <v>136.77407300000002</v>
      </c>
      <c r="F5" s="144">
        <f>'[1]Récap. '!N5/1000</f>
        <v>12.177445</v>
      </c>
      <c r="G5" s="144">
        <f aca="true" t="shared" si="0" ref="G5:G11">E5-F5</f>
        <v>124.59662800000001</v>
      </c>
      <c r="H5" s="40">
        <f aca="true" t="shared" si="1" ref="H5:H11">G5/E5*100</f>
        <v>91.09667151609939</v>
      </c>
      <c r="I5" s="143">
        <f>'[1]Récap. '!V5/1000</f>
        <v>1.6165878100000002</v>
      </c>
      <c r="J5" s="144">
        <f>'[1]Récap. '!X5/1000</f>
        <v>0.13737352999999997</v>
      </c>
      <c r="K5" s="144">
        <f aca="true" t="shared" si="2" ref="K5:K11">I5-J5</f>
        <v>1.4792142800000003</v>
      </c>
      <c r="L5" s="40">
        <f aca="true" t="shared" si="3" ref="L5:L11">K5/I5*100</f>
        <v>91.50225375013808</v>
      </c>
      <c r="N5" s="145"/>
      <c r="O5" s="146"/>
      <c r="P5" s="147"/>
      <c r="Q5" s="148"/>
      <c r="R5" s="148"/>
      <c r="S5" s="148"/>
      <c r="T5" s="148"/>
      <c r="U5" s="149"/>
      <c r="V5" s="148"/>
      <c r="W5" s="148"/>
      <c r="X5" s="148"/>
      <c r="Y5" s="149"/>
    </row>
    <row r="6" spans="1:25" ht="20.25" customHeight="1">
      <c r="A6" s="50" t="s">
        <v>27</v>
      </c>
      <c r="B6" s="54">
        <f>'[2]Récap. '!F6</f>
        <v>346602</v>
      </c>
      <c r="C6" s="150">
        <f>'[2]Récap. '!G6/60</f>
        <v>11</v>
      </c>
      <c r="D6" s="151">
        <f>'[2]Récap. '!H6/1000</f>
        <v>2.3068180000000003</v>
      </c>
      <c r="E6" s="152">
        <f>'[2]Récap. '!L6/1000</f>
        <v>118.91347400000002</v>
      </c>
      <c r="F6" s="61">
        <f>'[2]Récap. '!N6/1000</f>
        <v>9.983733</v>
      </c>
      <c r="G6" s="61">
        <f t="shared" si="0"/>
        <v>108.92974100000002</v>
      </c>
      <c r="H6" s="57">
        <f t="shared" si="1"/>
        <v>91.60420374229416</v>
      </c>
      <c r="I6" s="152">
        <f>'[2]Récap. '!V6/1000</f>
        <v>1.4030885299999996</v>
      </c>
      <c r="J6" s="61">
        <f>'[2]Récap. '!X6/1000</f>
        <v>0.10710393000000001</v>
      </c>
      <c r="K6" s="61">
        <f t="shared" si="2"/>
        <v>1.2959845999999995</v>
      </c>
      <c r="L6" s="57">
        <f t="shared" si="3"/>
        <v>92.36655936457552</v>
      </c>
      <c r="N6" s="145"/>
      <c r="O6" s="146"/>
      <c r="P6" s="147"/>
      <c r="Q6" s="148"/>
      <c r="R6" s="148"/>
      <c r="S6" s="148"/>
      <c r="T6" s="148"/>
      <c r="U6" s="149"/>
      <c r="V6" s="148"/>
      <c r="W6" s="148"/>
      <c r="X6" s="148"/>
      <c r="Y6" s="149"/>
    </row>
    <row r="7" spans="1:25" ht="20.25" customHeight="1">
      <c r="A7" s="50" t="s">
        <v>28</v>
      </c>
      <c r="B7" s="54">
        <f>'[3]Récap. '!F7</f>
        <v>410331</v>
      </c>
      <c r="C7" s="150">
        <f>'[3]Récap. '!G7/60</f>
        <v>698.8666666666667</v>
      </c>
      <c r="D7" s="151">
        <f>'[3]Récap. '!H7/1000</f>
        <v>3.0856230000000004</v>
      </c>
      <c r="E7" s="152">
        <f>'[3]Récap. '!L7/1000</f>
        <v>132.73144399999998</v>
      </c>
      <c r="F7" s="61">
        <f>'[3]Récap. '!N7/1000</f>
        <v>11.667907000000003</v>
      </c>
      <c r="G7" s="61">
        <f t="shared" si="0"/>
        <v>121.06353699999998</v>
      </c>
      <c r="H7" s="57">
        <f t="shared" si="1"/>
        <v>91.20938743045694</v>
      </c>
      <c r="I7" s="152">
        <f>'[3]Récap. '!V7/1000</f>
        <v>1.63643505</v>
      </c>
      <c r="J7" s="61">
        <f>'[3]Récap. '!X7/1000</f>
        <v>0.17415279</v>
      </c>
      <c r="K7" s="61">
        <f t="shared" si="2"/>
        <v>1.46228226</v>
      </c>
      <c r="L7" s="57">
        <f t="shared" si="3"/>
        <v>89.35779394360931</v>
      </c>
      <c r="N7" s="145"/>
      <c r="O7" s="146"/>
      <c r="P7" s="147"/>
      <c r="Q7" s="148"/>
      <c r="R7" s="148"/>
      <c r="S7" s="148"/>
      <c r="T7" s="148"/>
      <c r="U7" s="149"/>
      <c r="V7" s="148"/>
      <c r="W7" s="148"/>
      <c r="X7" s="148"/>
      <c r="Y7" s="149"/>
    </row>
    <row r="8" spans="1:25" ht="20.25" customHeight="1">
      <c r="A8" s="50" t="s">
        <v>29</v>
      </c>
      <c r="B8" s="54">
        <f>'[4]Récap. '!F8</f>
        <v>362284</v>
      </c>
      <c r="C8" s="150">
        <f>'[4]Récap. '!G8/60</f>
        <v>23.283333333333335</v>
      </c>
      <c r="D8" s="151">
        <f>'[4]Récap. '!H8/1000</f>
        <v>2.444213000000001</v>
      </c>
      <c r="E8" s="152">
        <f>'[4]Récap. '!L8/1000</f>
        <v>131.24825</v>
      </c>
      <c r="F8" s="61">
        <f>'[4]Récap. '!N8/1000</f>
        <v>10.174863</v>
      </c>
      <c r="G8" s="61">
        <f t="shared" si="0"/>
        <v>121.07338700000001</v>
      </c>
      <c r="H8" s="57">
        <f t="shared" si="1"/>
        <v>92.24762006350561</v>
      </c>
      <c r="I8" s="152">
        <f>'[4]Récap. '!V8/1000</f>
        <v>1.6334213799999997</v>
      </c>
      <c r="J8" s="61">
        <f>'[4]Récap. '!X8/1000</f>
        <v>0.15647370000000002</v>
      </c>
      <c r="K8" s="61">
        <f t="shared" si="2"/>
        <v>1.4769476799999997</v>
      </c>
      <c r="L8" s="57">
        <f t="shared" si="3"/>
        <v>90.4204939450468</v>
      </c>
      <c r="N8" s="145"/>
      <c r="O8" s="146"/>
      <c r="P8" s="147"/>
      <c r="Q8" s="148"/>
      <c r="R8" s="148"/>
      <c r="S8" s="148"/>
      <c r="T8" s="148"/>
      <c r="U8" s="149"/>
      <c r="V8" s="148"/>
      <c r="W8" s="148"/>
      <c r="X8" s="148"/>
      <c r="Y8" s="149"/>
    </row>
    <row r="9" spans="1:25" ht="20.25" customHeight="1">
      <c r="A9" s="50" t="s">
        <v>30</v>
      </c>
      <c r="B9" s="54">
        <f>'[5]Récap. '!F9</f>
        <v>574648</v>
      </c>
      <c r="C9" s="150">
        <f>'[5]Récap. '!G9/60</f>
        <v>1556.7666666666667</v>
      </c>
      <c r="D9" s="151">
        <f>'[5]Récap. '!H9/1000</f>
        <v>2.0942960000000004</v>
      </c>
      <c r="E9" s="152">
        <f>'[5]Récap. '!L9/1000</f>
        <v>132.035463</v>
      </c>
      <c r="F9" s="61">
        <f>'[5]Récap. '!N9/1000</f>
        <v>11.545993000000001</v>
      </c>
      <c r="G9" s="61">
        <f t="shared" si="0"/>
        <v>120.48947</v>
      </c>
      <c r="H9" s="57">
        <f t="shared" si="1"/>
        <v>91.25538492639663</v>
      </c>
      <c r="I9" s="152">
        <f>'[5]Récap. '!V9/1000</f>
        <v>1.6753742600000001</v>
      </c>
      <c r="J9" s="61">
        <f>'[5]Récap. '!X9/1000</f>
        <v>0.19540383</v>
      </c>
      <c r="K9" s="61">
        <f t="shared" si="2"/>
        <v>1.47997043</v>
      </c>
      <c r="L9" s="57">
        <f t="shared" si="3"/>
        <v>88.336705734037</v>
      </c>
      <c r="N9" s="145"/>
      <c r="O9" s="146"/>
      <c r="P9" s="147"/>
      <c r="Q9" s="148"/>
      <c r="R9" s="148"/>
      <c r="S9" s="148"/>
      <c r="T9" s="148"/>
      <c r="U9" s="149"/>
      <c r="V9" s="148"/>
      <c r="W9" s="148"/>
      <c r="X9" s="148"/>
      <c r="Y9" s="149"/>
    </row>
    <row r="10" spans="1:25" ht="20.25" customHeight="1">
      <c r="A10" s="50" t="s">
        <v>31</v>
      </c>
      <c r="B10" s="54">
        <f>'[6]Récap. '!F10</f>
        <v>301154</v>
      </c>
      <c r="C10" s="150">
        <f>'[6]Récap. '!G10/60</f>
        <v>202.91666666666666</v>
      </c>
      <c r="D10" s="151">
        <f>'[6]Récap. '!H10/1000</f>
        <v>1.9729794999999999</v>
      </c>
      <c r="E10" s="152">
        <f>'[6]Récap. '!L10/1000</f>
        <v>120.34006800000002</v>
      </c>
      <c r="F10" s="61">
        <f>'[6]Récap. '!N10/1000</f>
        <v>7.990615000000002</v>
      </c>
      <c r="G10" s="61">
        <f t="shared" si="0"/>
        <v>112.34945300000001</v>
      </c>
      <c r="H10" s="57">
        <f t="shared" si="1"/>
        <v>93.35997134387526</v>
      </c>
      <c r="I10" s="152">
        <f>'[6]Récap. '!V10/1000</f>
        <v>1.5274230100000001</v>
      </c>
      <c r="J10" s="61">
        <f>'[6]Récap. '!X10/1000</f>
        <v>0.18102013000000003</v>
      </c>
      <c r="K10" s="61">
        <f t="shared" si="2"/>
        <v>1.34640288</v>
      </c>
      <c r="L10" s="57">
        <f t="shared" si="3"/>
        <v>88.1486576531278</v>
      </c>
      <c r="N10" s="145"/>
      <c r="O10" s="146"/>
      <c r="P10" s="147"/>
      <c r="Q10" s="148"/>
      <c r="R10" s="148"/>
      <c r="S10" s="148"/>
      <c r="T10" s="148"/>
      <c r="U10" s="149"/>
      <c r="V10" s="148"/>
      <c r="W10" s="148"/>
      <c r="X10" s="148"/>
      <c r="Y10" s="149"/>
    </row>
    <row r="11" spans="1:25" ht="20.25" customHeight="1">
      <c r="A11" s="50" t="s">
        <v>32</v>
      </c>
      <c r="B11" s="54">
        <f>'[7]Récap. '!F11</f>
        <v>232642</v>
      </c>
      <c r="C11" s="150">
        <f>'[7]Récap. '!G11/60</f>
        <v>15.55</v>
      </c>
      <c r="D11" s="151">
        <f>'[7]Récap. '!H11/1000</f>
        <v>1.4078970000000002</v>
      </c>
      <c r="E11" s="152">
        <f>'[7]Récap. '!L11/1000</f>
        <v>103.535236</v>
      </c>
      <c r="F11" s="61">
        <f>'[7]Récap. '!N11/1000</f>
        <v>6.268914</v>
      </c>
      <c r="G11" s="61">
        <f t="shared" si="0"/>
        <v>97.266322</v>
      </c>
      <c r="H11" s="57">
        <f t="shared" si="1"/>
        <v>93.94513960445312</v>
      </c>
      <c r="I11" s="152">
        <f>'[7]Récap. '!V11/1000</f>
        <v>1.3040330900000001</v>
      </c>
      <c r="J11" s="61">
        <f>'[7]Récap. '!X11/1000</f>
        <v>0.13072455</v>
      </c>
      <c r="K11" s="61">
        <f t="shared" si="2"/>
        <v>1.17330854</v>
      </c>
      <c r="L11" s="57">
        <f t="shared" si="3"/>
        <v>89.97536557910504</v>
      </c>
      <c r="N11" s="145"/>
      <c r="O11" s="146"/>
      <c r="P11" s="147"/>
      <c r="Q11" s="148"/>
      <c r="R11" s="148"/>
      <c r="S11" s="148"/>
      <c r="T11" s="148"/>
      <c r="U11" s="149"/>
      <c r="V11" s="148"/>
      <c r="W11" s="148"/>
      <c r="X11" s="148"/>
      <c r="Y11" s="149"/>
    </row>
    <row r="12" spans="1:25" ht="20.25" customHeight="1">
      <c r="A12" s="50" t="s">
        <v>33</v>
      </c>
      <c r="B12" s="54"/>
      <c r="C12" s="150"/>
      <c r="D12" s="151"/>
      <c r="E12" s="152"/>
      <c r="F12" s="61"/>
      <c r="G12" s="61"/>
      <c r="H12" s="56"/>
      <c r="I12" s="152"/>
      <c r="J12" s="61"/>
      <c r="K12" s="61"/>
      <c r="L12" s="57"/>
      <c r="N12" s="145"/>
      <c r="O12" s="146"/>
      <c r="P12" s="147"/>
      <c r="Q12" s="148"/>
      <c r="R12" s="148"/>
      <c r="S12" s="148"/>
      <c r="T12" s="148"/>
      <c r="U12" s="149"/>
      <c r="V12" s="148"/>
      <c r="W12" s="148"/>
      <c r="X12" s="148"/>
      <c r="Y12" s="149"/>
    </row>
    <row r="13" spans="1:25" ht="20.25" customHeight="1">
      <c r="A13" s="50" t="s">
        <v>34</v>
      </c>
      <c r="B13" s="54"/>
      <c r="C13" s="150"/>
      <c r="D13" s="151"/>
      <c r="E13" s="152"/>
      <c r="F13" s="61"/>
      <c r="G13" s="61"/>
      <c r="H13" s="56"/>
      <c r="I13" s="152"/>
      <c r="J13" s="61"/>
      <c r="K13" s="61"/>
      <c r="L13" s="57"/>
      <c r="N13" s="145"/>
      <c r="O13" s="146"/>
      <c r="P13" s="147"/>
      <c r="Q13" s="148"/>
      <c r="R13" s="148"/>
      <c r="S13" s="148"/>
      <c r="T13" s="148"/>
      <c r="U13" s="149"/>
      <c r="V13" s="148"/>
      <c r="W13" s="148"/>
      <c r="X13" s="148"/>
      <c r="Y13" s="149"/>
    </row>
    <row r="14" spans="1:25" ht="20.25" customHeight="1">
      <c r="A14" s="50" t="s">
        <v>35</v>
      </c>
      <c r="B14" s="54"/>
      <c r="C14" s="150"/>
      <c r="D14" s="151"/>
      <c r="E14" s="152"/>
      <c r="F14" s="61"/>
      <c r="G14" s="61"/>
      <c r="H14" s="56"/>
      <c r="I14" s="152"/>
      <c r="J14" s="61"/>
      <c r="K14" s="61"/>
      <c r="L14" s="57"/>
      <c r="N14" s="145"/>
      <c r="O14" s="146"/>
      <c r="P14" s="147"/>
      <c r="Q14" s="148"/>
      <c r="R14" s="148"/>
      <c r="S14" s="148"/>
      <c r="T14" s="148"/>
      <c r="U14" s="149"/>
      <c r="V14" s="148"/>
      <c r="W14" s="148"/>
      <c r="X14" s="148"/>
      <c r="Y14" s="149"/>
    </row>
    <row r="15" spans="1:25" ht="20.25" customHeight="1">
      <c r="A15" s="50" t="s">
        <v>36</v>
      </c>
      <c r="B15" s="54"/>
      <c r="C15" s="150"/>
      <c r="D15" s="151"/>
      <c r="E15" s="152"/>
      <c r="F15" s="61"/>
      <c r="G15" s="61"/>
      <c r="H15" s="56"/>
      <c r="I15" s="152"/>
      <c r="J15" s="61"/>
      <c r="K15" s="61"/>
      <c r="L15" s="57"/>
      <c r="N15" s="153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14" ht="20.25" customHeight="1" thickBot="1">
      <c r="A16" s="63" t="s">
        <v>49</v>
      </c>
      <c r="B16" s="54"/>
      <c r="C16" s="150"/>
      <c r="D16" s="151"/>
      <c r="E16" s="152"/>
      <c r="F16" s="61"/>
      <c r="G16" s="154"/>
      <c r="H16" s="155"/>
      <c r="I16" s="156"/>
      <c r="J16" s="157"/>
      <c r="K16" s="154"/>
      <c r="L16" s="158"/>
      <c r="N16" s="4"/>
    </row>
    <row r="17" spans="1:12" ht="22.5" customHeight="1" thickBot="1">
      <c r="A17" s="79" t="s">
        <v>38</v>
      </c>
      <c r="B17" s="81">
        <f aca="true" t="shared" si="4" ref="B17:G17">SUM(B5:B16)</f>
        <v>2660250</v>
      </c>
      <c r="C17" s="159">
        <f>SUM(C5:C16)</f>
        <v>2614.883333333333</v>
      </c>
      <c r="D17" s="160">
        <f t="shared" si="4"/>
        <v>17.173792499999998</v>
      </c>
      <c r="E17" s="161">
        <f t="shared" si="4"/>
        <v>875.578008</v>
      </c>
      <c r="F17" s="162">
        <f t="shared" si="4"/>
        <v>69.80947</v>
      </c>
      <c r="G17" s="162">
        <f t="shared" si="4"/>
        <v>805.768538</v>
      </c>
      <c r="H17" s="94"/>
      <c r="I17" s="161">
        <f>SUM(I5:I16)</f>
        <v>10.79636313</v>
      </c>
      <c r="J17" s="162">
        <f>SUM(J5:J16)</f>
        <v>1.08225246</v>
      </c>
      <c r="K17" s="162">
        <f>SUM(K5:K16)</f>
        <v>9.71411067</v>
      </c>
      <c r="L17" s="94"/>
    </row>
    <row r="18" spans="1:12" ht="22.5" customHeight="1" thickBot="1">
      <c r="A18" s="95" t="s">
        <v>50</v>
      </c>
      <c r="B18" s="97">
        <f>AVERAGE(B5:B16)</f>
        <v>380035.71428571426</v>
      </c>
      <c r="C18" s="163">
        <f>AVERAGE(C5:C16)</f>
        <v>373.5547619047619</v>
      </c>
      <c r="D18" s="164">
        <f aca="true" t="shared" si="5" ref="D18:J18">AVERAGE(D5:D16)</f>
        <v>2.453398928571428</v>
      </c>
      <c r="E18" s="165">
        <f t="shared" si="5"/>
        <v>125.08257257142857</v>
      </c>
      <c r="F18" s="166">
        <f t="shared" si="5"/>
        <v>9.972781428571428</v>
      </c>
      <c r="G18" s="166">
        <f>AVERAGE(G5:G16)</f>
        <v>115.10979114285715</v>
      </c>
      <c r="H18" s="105">
        <f>AVERAGE(H5:H16)</f>
        <v>92.10262551815445</v>
      </c>
      <c r="I18" s="165">
        <f t="shared" si="5"/>
        <v>1.54233759</v>
      </c>
      <c r="J18" s="166">
        <f t="shared" si="5"/>
        <v>0.1546074942857143</v>
      </c>
      <c r="K18" s="166">
        <f>AVERAGE(K5:K16)</f>
        <v>1.3877300957142857</v>
      </c>
      <c r="L18" s="105">
        <f>AVERAGE(L5:L16)</f>
        <v>90.01540428137707</v>
      </c>
    </row>
    <row r="19" spans="1:12" ht="22.5" customHeight="1" thickBot="1">
      <c r="A19" s="167"/>
      <c r="B19" s="168"/>
      <c r="C19" s="169"/>
      <c r="D19" s="170"/>
      <c r="E19" s="170"/>
      <c r="F19" s="170"/>
      <c r="G19" s="171"/>
      <c r="H19" s="171"/>
      <c r="I19" s="170"/>
      <c r="J19" s="170"/>
      <c r="K19" s="171"/>
      <c r="L19" s="171"/>
    </row>
    <row r="20" spans="1:12" ht="35.25" customHeight="1" thickBot="1">
      <c r="A20" s="116"/>
      <c r="B20" s="169"/>
      <c r="C20" s="172"/>
      <c r="D20" s="173" t="s">
        <v>51</v>
      </c>
      <c r="E20" s="174" t="s">
        <v>52</v>
      </c>
      <c r="F20" s="175" t="s">
        <v>53</v>
      </c>
      <c r="G20" s="176"/>
      <c r="H20" s="177"/>
      <c r="I20" s="174" t="s">
        <v>54</v>
      </c>
      <c r="J20" s="175" t="s">
        <v>55</v>
      </c>
      <c r="K20" s="176"/>
      <c r="L20" s="178"/>
    </row>
    <row r="21" spans="1:12" ht="22.5" customHeight="1" thickBot="1">
      <c r="A21" s="179" t="s">
        <v>56</v>
      </c>
      <c r="B21" s="180"/>
      <c r="C21" s="181"/>
      <c r="D21" s="182">
        <f>'[7]Récap. '!J18</f>
        <v>6.585322976862601</v>
      </c>
      <c r="E21" s="183">
        <f>'[7]Récap. '!R18</f>
        <v>345.6311888344511</v>
      </c>
      <c r="F21" s="184">
        <f>'[7]Récap. '!S18</f>
        <v>26.721092564392627</v>
      </c>
      <c r="G21" s="185"/>
      <c r="H21" s="181"/>
      <c r="I21" s="186">
        <f>'[7]Récap. '!AB18</f>
        <v>4.2677991947504</v>
      </c>
      <c r="J21" s="187">
        <f>'[7]Récap. '!AC18</f>
        <v>0.4265634144698592</v>
      </c>
      <c r="K21" s="185"/>
      <c r="L21" s="185"/>
    </row>
    <row r="22" spans="1:12" ht="22.5" customHeight="1">
      <c r="A22" s="116"/>
      <c r="B22" s="118"/>
      <c r="C22" s="118"/>
      <c r="H22" s="118"/>
      <c r="L22" s="118"/>
    </row>
    <row r="23" ht="15">
      <c r="C23" s="188"/>
    </row>
    <row r="27" ht="15">
      <c r="S27" s="189"/>
    </row>
  </sheetData>
  <mergeCells count="10">
    <mergeCell ref="O3:O4"/>
    <mergeCell ref="P3:P4"/>
    <mergeCell ref="R3:U3"/>
    <mergeCell ref="V3:Y3"/>
    <mergeCell ref="A3:A4"/>
    <mergeCell ref="B3:B4"/>
    <mergeCell ref="C3:C4"/>
    <mergeCell ref="E3:H3"/>
    <mergeCell ref="I3:L3"/>
    <mergeCell ref="N3:N4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41"/>
  <sheetViews>
    <sheetView tabSelected="1" workbookViewId="0" topLeftCell="D1">
      <selection activeCell="J41" sqref="J41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90" t="s">
        <v>57</v>
      </c>
      <c r="B1" s="191"/>
      <c r="C1" s="192" t="s">
        <v>58</v>
      </c>
      <c r="D1" s="193"/>
      <c r="E1" s="193"/>
      <c r="F1" s="194"/>
      <c r="G1" s="195" t="s">
        <v>59</v>
      </c>
      <c r="H1" s="196" t="s">
        <v>60</v>
      </c>
      <c r="I1" s="197"/>
      <c r="J1" s="198" t="s">
        <v>61</v>
      </c>
      <c r="K1" s="198"/>
      <c r="L1" s="199"/>
      <c r="M1" s="192" t="s">
        <v>62</v>
      </c>
      <c r="N1" s="194"/>
      <c r="O1" s="198" t="s">
        <v>63</v>
      </c>
      <c r="P1" s="198"/>
      <c r="Q1" s="198"/>
      <c r="R1" s="192" t="s">
        <v>64</v>
      </c>
      <c r="S1" s="194"/>
      <c r="T1" s="200" t="s">
        <v>65</v>
      </c>
      <c r="U1" s="198" t="s">
        <v>66</v>
      </c>
      <c r="V1" s="198"/>
      <c r="W1" s="198" t="s">
        <v>67</v>
      </c>
      <c r="X1" s="198"/>
      <c r="Y1" s="198"/>
      <c r="Z1" s="192" t="s">
        <v>68</v>
      </c>
      <c r="AA1" s="194"/>
      <c r="AB1" s="192" t="s">
        <v>69</v>
      </c>
      <c r="AC1" s="194"/>
      <c r="AD1" s="201" t="s">
        <v>57</v>
      </c>
      <c r="AE1" s="202"/>
      <c r="AF1" s="203"/>
    </row>
    <row r="2" spans="1:32" ht="39" thickBot="1">
      <c r="A2" s="204" t="s">
        <v>70</v>
      </c>
      <c r="B2" s="205" t="s">
        <v>71</v>
      </c>
      <c r="C2" s="204" t="s">
        <v>72</v>
      </c>
      <c r="D2" s="206" t="s">
        <v>9</v>
      </c>
      <c r="E2" s="207" t="s">
        <v>73</v>
      </c>
      <c r="F2" s="205" t="s">
        <v>74</v>
      </c>
      <c r="G2" s="208"/>
      <c r="H2" s="209" t="s">
        <v>75</v>
      </c>
      <c r="I2" s="210" t="s">
        <v>76</v>
      </c>
      <c r="J2" s="211" t="s">
        <v>77</v>
      </c>
      <c r="K2" s="206" t="s">
        <v>78</v>
      </c>
      <c r="L2" s="212" t="s">
        <v>76</v>
      </c>
      <c r="M2" s="211" t="s">
        <v>77</v>
      </c>
      <c r="N2" s="212" t="s">
        <v>76</v>
      </c>
      <c r="O2" s="211" t="s">
        <v>77</v>
      </c>
      <c r="P2" s="206" t="s">
        <v>78</v>
      </c>
      <c r="Q2" s="212" t="s">
        <v>76</v>
      </c>
      <c r="R2" s="213" t="s">
        <v>77</v>
      </c>
      <c r="S2" s="212" t="s">
        <v>76</v>
      </c>
      <c r="T2" s="211" t="s">
        <v>77</v>
      </c>
      <c r="U2" s="211" t="s">
        <v>77</v>
      </c>
      <c r="V2" s="212" t="s">
        <v>76</v>
      </c>
      <c r="W2" s="211" t="s">
        <v>77</v>
      </c>
      <c r="X2" s="206" t="s">
        <v>78</v>
      </c>
      <c r="Y2" s="212" t="s">
        <v>76</v>
      </c>
      <c r="Z2" s="211" t="s">
        <v>77</v>
      </c>
      <c r="AA2" s="212" t="s">
        <v>76</v>
      </c>
      <c r="AB2" s="214" t="s">
        <v>77</v>
      </c>
      <c r="AC2" s="215" t="s">
        <v>76</v>
      </c>
      <c r="AD2" s="216" t="s">
        <v>79</v>
      </c>
      <c r="AE2" s="204" t="s">
        <v>70</v>
      </c>
      <c r="AF2" s="205" t="s">
        <v>71</v>
      </c>
    </row>
    <row r="3" spans="1:32" ht="13.5" customHeight="1">
      <c r="A3" s="217">
        <v>1</v>
      </c>
      <c r="B3" s="218" t="s">
        <v>80</v>
      </c>
      <c r="C3" s="219">
        <f>'[7]07.2015.1 Rap.'!C3</f>
        <v>7866</v>
      </c>
      <c r="D3" s="220"/>
      <c r="E3" s="221">
        <f>C3+D3</f>
        <v>7866</v>
      </c>
      <c r="F3" s="222"/>
      <c r="G3" s="223"/>
      <c r="H3" s="224"/>
      <c r="I3" s="225">
        <f>'[7]07.2015.1 Rap.'!I3</f>
        <v>6</v>
      </c>
      <c r="J3" s="226">
        <f>'[7]07.2015.2 Rap.'!C3</f>
        <v>6.1</v>
      </c>
      <c r="K3" s="227">
        <f>'[7]07.2015.2 Rap.'!D3</f>
        <v>2.6</v>
      </c>
      <c r="L3" s="228">
        <f>'[7]07.2015.2 Rap.'!G3</f>
        <v>0.68</v>
      </c>
      <c r="M3" s="229"/>
      <c r="N3" s="228"/>
      <c r="O3" s="219">
        <f>'[7]07.2015.3 Rap.'!C3</f>
        <v>444</v>
      </c>
      <c r="P3" s="220">
        <f>'[7]07.2015.3 Rap.'!D3</f>
        <v>192</v>
      </c>
      <c r="Q3" s="230">
        <f>'[7]07.2015.3 Rap.'!G3</f>
        <v>28</v>
      </c>
      <c r="R3" s="231"/>
      <c r="S3" s="232"/>
      <c r="T3" s="233"/>
      <c r="U3" s="234"/>
      <c r="V3" s="235"/>
      <c r="W3" s="236"/>
      <c r="X3" s="237"/>
      <c r="Y3" s="238"/>
      <c r="Z3" s="239"/>
      <c r="AA3" s="232"/>
      <c r="AB3" s="240"/>
      <c r="AC3" s="241"/>
      <c r="AD3" s="242" t="s">
        <v>81</v>
      </c>
      <c r="AE3" s="243">
        <v>1</v>
      </c>
      <c r="AF3" s="218" t="s">
        <v>80</v>
      </c>
    </row>
    <row r="4" spans="1:32" ht="13.5" customHeight="1">
      <c r="A4" s="244">
        <v>2</v>
      </c>
      <c r="B4" s="245" t="s">
        <v>82</v>
      </c>
      <c r="C4" s="246">
        <f>'[7]07.2015.1 Rap.'!C4</f>
        <v>7711</v>
      </c>
      <c r="D4" s="247"/>
      <c r="E4" s="248">
        <f aca="true" t="shared" si="0" ref="E4:E33">C4+D4</f>
        <v>7711</v>
      </c>
      <c r="F4" s="249">
        <f>'[7]07.2015.1 Rap.'!D4</f>
        <v>454</v>
      </c>
      <c r="G4" s="250"/>
      <c r="H4" s="251"/>
      <c r="I4" s="252">
        <f>'[7]07.2015.1 Rap.'!I4</f>
        <v>7.5</v>
      </c>
      <c r="J4" s="253">
        <f>'[7]07.2015.2 Rap.'!C4</f>
        <v>6</v>
      </c>
      <c r="K4" s="254">
        <f>'[7]07.2015.2 Rap.'!D4</f>
        <v>2.7</v>
      </c>
      <c r="L4" s="255">
        <f>'[7]07.2015.2 Rap.'!G4</f>
        <v>0.5</v>
      </c>
      <c r="M4" s="253"/>
      <c r="N4" s="256"/>
      <c r="O4" s="246">
        <f>'[7]07.2015.3 Rap.'!C4</f>
        <v>450</v>
      </c>
      <c r="P4" s="247">
        <f>'[7]07.2015.3 Rap.'!D4</f>
        <v>200</v>
      </c>
      <c r="Q4" s="257">
        <f>'[7]07.2015.3 Rap.'!G4</f>
        <v>29</v>
      </c>
      <c r="R4" s="258"/>
      <c r="S4" s="259"/>
      <c r="T4" s="260"/>
      <c r="U4" s="261"/>
      <c r="V4" s="256"/>
      <c r="W4" s="262"/>
      <c r="X4" s="247"/>
      <c r="Y4" s="249"/>
      <c r="Z4" s="263"/>
      <c r="AA4" s="259"/>
      <c r="AB4" s="264"/>
      <c r="AC4" s="265"/>
      <c r="AD4" s="242" t="s">
        <v>83</v>
      </c>
      <c r="AE4" s="266">
        <v>2</v>
      </c>
      <c r="AF4" s="245" t="s">
        <v>82</v>
      </c>
    </row>
    <row r="5" spans="1:32" ht="13.5" customHeight="1">
      <c r="A5" s="244">
        <v>3</v>
      </c>
      <c r="B5" s="245" t="s">
        <v>84</v>
      </c>
      <c r="C5" s="246">
        <f>'[7]07.2015.1 Rap.'!C5</f>
        <v>7367</v>
      </c>
      <c r="D5" s="247"/>
      <c r="E5" s="248">
        <f t="shared" si="0"/>
        <v>7367</v>
      </c>
      <c r="F5" s="249"/>
      <c r="G5" s="250"/>
      <c r="H5" s="251"/>
      <c r="I5" s="252">
        <f>'[7]07.2015.1 Rap.'!I5</f>
        <v>8</v>
      </c>
      <c r="J5" s="253">
        <f>'[7]07.2015.2 Rap.'!C5</f>
        <v>6</v>
      </c>
      <c r="K5" s="254">
        <f>'[7]07.2015.2 Rap.'!D5</f>
        <v>2.8</v>
      </c>
      <c r="L5" s="255">
        <f>'[7]07.2015.2 Rap.'!G5</f>
        <v>0.55</v>
      </c>
      <c r="M5" s="253"/>
      <c r="N5" s="256"/>
      <c r="O5" s="246">
        <f>'[7]07.2015.3 Rap.'!C5</f>
        <v>450</v>
      </c>
      <c r="P5" s="247">
        <f>'[7]07.2015.3 Rap.'!D5</f>
        <v>205</v>
      </c>
      <c r="Q5" s="257">
        <f>'[7]07.2015.3 Rap.'!G5</f>
        <v>30</v>
      </c>
      <c r="R5" s="258"/>
      <c r="S5" s="259"/>
      <c r="T5" s="260"/>
      <c r="U5" s="261"/>
      <c r="V5" s="256"/>
      <c r="W5" s="262"/>
      <c r="X5" s="247"/>
      <c r="Y5" s="249"/>
      <c r="Z5" s="263"/>
      <c r="AA5" s="259"/>
      <c r="AB5" s="267"/>
      <c r="AC5" s="265"/>
      <c r="AD5" s="242" t="s">
        <v>81</v>
      </c>
      <c r="AE5" s="266">
        <v>3</v>
      </c>
      <c r="AF5" s="245" t="s">
        <v>84</v>
      </c>
    </row>
    <row r="6" spans="1:32" ht="13.5" customHeight="1">
      <c r="A6" s="244">
        <v>4</v>
      </c>
      <c r="B6" s="245" t="s">
        <v>85</v>
      </c>
      <c r="C6" s="246">
        <f>'[7]07.2015.1 Rap.'!C6</f>
        <v>7472</v>
      </c>
      <c r="D6" s="247"/>
      <c r="E6" s="248">
        <f t="shared" si="0"/>
        <v>7472</v>
      </c>
      <c r="F6" s="249"/>
      <c r="G6" s="250"/>
      <c r="H6" s="251"/>
      <c r="I6" s="252">
        <f>'[7]07.2015.1 Rap.'!I6</f>
        <v>8</v>
      </c>
      <c r="J6" s="253">
        <f>'[7]07.2015.2 Rap.'!C6</f>
        <v>6</v>
      </c>
      <c r="K6" s="254">
        <f>'[7]07.2015.2 Rap.'!D6</f>
        <v>2.9</v>
      </c>
      <c r="L6" s="255">
        <f>'[7]07.2015.2 Rap.'!G6</f>
        <v>0.6</v>
      </c>
      <c r="M6" s="253"/>
      <c r="N6" s="256"/>
      <c r="O6" s="246">
        <f>'[7]07.2015.3 Rap.'!C6</f>
        <v>450</v>
      </c>
      <c r="P6" s="247">
        <f>'[7]07.2015.3 Rap.'!D6</f>
        <v>210</v>
      </c>
      <c r="Q6" s="257">
        <f>'[7]07.2015.3 Rap.'!G6</f>
        <v>31</v>
      </c>
      <c r="R6" s="258"/>
      <c r="S6" s="259"/>
      <c r="T6" s="260"/>
      <c r="U6" s="261"/>
      <c r="V6" s="256"/>
      <c r="W6" s="262"/>
      <c r="X6" s="247"/>
      <c r="Y6" s="249"/>
      <c r="Z6" s="263"/>
      <c r="AA6" s="259"/>
      <c r="AB6" s="264"/>
      <c r="AC6" s="265"/>
      <c r="AD6" s="268"/>
      <c r="AE6" s="266">
        <v>4</v>
      </c>
      <c r="AF6" s="245" t="s">
        <v>85</v>
      </c>
    </row>
    <row r="7" spans="1:32" ht="13.5" customHeight="1">
      <c r="A7" s="244">
        <v>5</v>
      </c>
      <c r="B7" s="245" t="s">
        <v>86</v>
      </c>
      <c r="C7" s="246">
        <f>'[7]07.2015.1 Rap.'!C7</f>
        <v>7204</v>
      </c>
      <c r="D7" s="247"/>
      <c r="E7" s="248">
        <f t="shared" si="0"/>
        <v>7204</v>
      </c>
      <c r="F7" s="249"/>
      <c r="G7" s="250"/>
      <c r="H7" s="251"/>
      <c r="I7" s="252">
        <f>'[7]07.2015.1 Rap.'!I7</f>
        <v>8.5</v>
      </c>
      <c r="J7" s="253">
        <f>'[7]07.2015.2 Rap.'!C7</f>
        <v>5.94</v>
      </c>
      <c r="K7" s="254">
        <f>'[7]07.2015.2 Rap.'!D7</f>
        <v>3.38</v>
      </c>
      <c r="L7" s="255">
        <f>'[7]07.2015.2 Rap.'!G7</f>
        <v>0.68</v>
      </c>
      <c r="M7" s="253"/>
      <c r="N7" s="256"/>
      <c r="O7" s="246">
        <f>'[7]07.2015.3 Rap.'!C7</f>
        <v>458</v>
      </c>
      <c r="P7" s="247">
        <f>'[7]07.2015.3 Rap.'!D7</f>
        <v>215</v>
      </c>
      <c r="Q7" s="257">
        <f>'[7]07.2015.3 Rap.'!G7</f>
        <v>32</v>
      </c>
      <c r="R7" s="258"/>
      <c r="S7" s="259"/>
      <c r="T7" s="260"/>
      <c r="U7" s="261"/>
      <c r="V7" s="256"/>
      <c r="W7" s="262"/>
      <c r="X7" s="247"/>
      <c r="Y7" s="249"/>
      <c r="Z7" s="263">
        <v>7.67</v>
      </c>
      <c r="AA7" s="259">
        <v>7.96</v>
      </c>
      <c r="AB7" s="269">
        <v>1352</v>
      </c>
      <c r="AC7" s="265">
        <v>1220</v>
      </c>
      <c r="AD7" s="242"/>
      <c r="AE7" s="266">
        <v>5</v>
      </c>
      <c r="AF7" s="245" t="s">
        <v>86</v>
      </c>
    </row>
    <row r="8" spans="1:32" ht="13.5" customHeight="1">
      <c r="A8" s="244">
        <v>6</v>
      </c>
      <c r="B8" s="245" t="s">
        <v>87</v>
      </c>
      <c r="C8" s="246">
        <f>'[7]07.2015.1 Rap.'!C8</f>
        <v>6708</v>
      </c>
      <c r="D8" s="247"/>
      <c r="E8" s="248">
        <f t="shared" si="0"/>
        <v>6708</v>
      </c>
      <c r="F8" s="249"/>
      <c r="G8" s="250"/>
      <c r="H8" s="251"/>
      <c r="I8" s="252">
        <f>'[7]07.2015.1 Rap.'!I8</f>
        <v>9.5</v>
      </c>
      <c r="J8" s="253">
        <f>'[7]07.2015.2 Rap.'!C8</f>
        <v>5.8</v>
      </c>
      <c r="K8" s="254">
        <f>'[7]07.2015.2 Rap.'!D8</f>
        <v>3.2</v>
      </c>
      <c r="L8" s="255">
        <f>'[7]07.2015.2 Rap.'!G8</f>
        <v>0.65</v>
      </c>
      <c r="M8" s="253"/>
      <c r="N8" s="256"/>
      <c r="O8" s="246">
        <f>'[7]07.2015.3 Rap.'!C8</f>
        <v>480</v>
      </c>
      <c r="P8" s="247">
        <f>'[7]07.2015.3 Rap.'!D8</f>
        <v>200</v>
      </c>
      <c r="Q8" s="257">
        <f>'[7]07.2015.3 Rap.'!G8</f>
        <v>31</v>
      </c>
      <c r="R8" s="258"/>
      <c r="S8" s="259"/>
      <c r="T8" s="260"/>
      <c r="U8" s="261"/>
      <c r="V8" s="256"/>
      <c r="W8" s="262"/>
      <c r="X8" s="247"/>
      <c r="Y8" s="249"/>
      <c r="Z8" s="263"/>
      <c r="AA8" s="259"/>
      <c r="AB8" s="267"/>
      <c r="AC8" s="265"/>
      <c r="AD8" s="268"/>
      <c r="AE8" s="266">
        <v>6</v>
      </c>
      <c r="AF8" s="245" t="s">
        <v>87</v>
      </c>
    </row>
    <row r="9" spans="1:32" ht="13.5" customHeight="1">
      <c r="A9" s="244">
        <v>7</v>
      </c>
      <c r="B9" s="245" t="s">
        <v>80</v>
      </c>
      <c r="C9" s="246">
        <f>'[7]07.2015.1 Rap.'!C9</f>
        <v>7630</v>
      </c>
      <c r="D9" s="247"/>
      <c r="E9" s="248">
        <f t="shared" si="0"/>
        <v>7630</v>
      </c>
      <c r="F9" s="249"/>
      <c r="G9" s="250"/>
      <c r="H9" s="251"/>
      <c r="I9" s="252">
        <f>'[7]07.2015.1 Rap.'!I9</f>
        <v>7</v>
      </c>
      <c r="J9" s="253">
        <f>'[7]07.2015.2 Rap.'!C9</f>
        <v>5.72</v>
      </c>
      <c r="K9" s="254">
        <f>'[7]07.2015.2 Rap.'!D9</f>
        <v>3.03</v>
      </c>
      <c r="L9" s="255">
        <f>'[7]07.2015.2 Rap.'!G9</f>
        <v>0.64</v>
      </c>
      <c r="M9" s="253">
        <v>2.18</v>
      </c>
      <c r="N9" s="256">
        <v>0.32</v>
      </c>
      <c r="O9" s="246">
        <f>'[7]07.2015.3 Rap.'!C9</f>
        <v>512</v>
      </c>
      <c r="P9" s="247">
        <f>'[7]07.2015.3 Rap.'!D9</f>
        <v>194</v>
      </c>
      <c r="Q9" s="257">
        <f>'[7]07.2015.3 Rap.'!G9</f>
        <v>30</v>
      </c>
      <c r="R9" s="258">
        <v>27.6</v>
      </c>
      <c r="S9" s="259">
        <v>8.37</v>
      </c>
      <c r="T9" s="260">
        <f>O9/W9</f>
        <v>1.9692307692307693</v>
      </c>
      <c r="U9" s="261">
        <v>27.4</v>
      </c>
      <c r="V9" s="256">
        <v>0.76</v>
      </c>
      <c r="W9" s="262">
        <v>260</v>
      </c>
      <c r="X9" s="247">
        <v>110</v>
      </c>
      <c r="Y9" s="249">
        <v>7</v>
      </c>
      <c r="Z9" s="263">
        <v>7.69</v>
      </c>
      <c r="AA9" s="259">
        <v>7.97</v>
      </c>
      <c r="AB9" s="264">
        <v>1501</v>
      </c>
      <c r="AC9" s="265">
        <v>1293</v>
      </c>
      <c r="AD9" s="268"/>
      <c r="AE9" s="266">
        <v>7</v>
      </c>
      <c r="AF9" s="245" t="s">
        <v>80</v>
      </c>
    </row>
    <row r="10" spans="1:32" ht="13.5" customHeight="1">
      <c r="A10" s="244">
        <v>8</v>
      </c>
      <c r="B10" s="245" t="s">
        <v>80</v>
      </c>
      <c r="C10" s="246">
        <f>'[7]07.2015.1 Rap.'!C10</f>
        <v>7264</v>
      </c>
      <c r="D10" s="247"/>
      <c r="E10" s="248">
        <f t="shared" si="0"/>
        <v>7264</v>
      </c>
      <c r="F10" s="249"/>
      <c r="G10" s="250"/>
      <c r="H10" s="251"/>
      <c r="I10" s="252">
        <f>'[7]07.2015.1 Rap.'!I10</f>
        <v>6</v>
      </c>
      <c r="J10" s="253">
        <f>'[7]07.2015.2 Rap.'!C10</f>
        <v>6</v>
      </c>
      <c r="K10" s="254">
        <f>'[7]07.2015.2 Rap.'!D10</f>
        <v>2.8</v>
      </c>
      <c r="L10" s="255">
        <f>'[7]07.2015.2 Rap.'!G10</f>
        <v>0.55</v>
      </c>
      <c r="M10" s="253"/>
      <c r="N10" s="256"/>
      <c r="O10" s="246">
        <f>'[7]07.2015.3 Rap.'!C10</f>
        <v>480</v>
      </c>
      <c r="P10" s="247">
        <f>'[7]07.2015.3 Rap.'!D10</f>
        <v>180</v>
      </c>
      <c r="Q10" s="257">
        <f>'[7]07.2015.3 Rap.'!G10</f>
        <v>28</v>
      </c>
      <c r="R10" s="258"/>
      <c r="S10" s="259"/>
      <c r="T10" s="260"/>
      <c r="U10" s="261"/>
      <c r="V10" s="256"/>
      <c r="W10" s="262"/>
      <c r="X10" s="247"/>
      <c r="Y10" s="249"/>
      <c r="Z10" s="263"/>
      <c r="AA10" s="259"/>
      <c r="AB10" s="267"/>
      <c r="AC10" s="265"/>
      <c r="AD10" s="268"/>
      <c r="AE10" s="266">
        <v>8</v>
      </c>
      <c r="AF10" s="245" t="s">
        <v>80</v>
      </c>
    </row>
    <row r="11" spans="1:32" ht="13.5" customHeight="1">
      <c r="A11" s="244">
        <v>9</v>
      </c>
      <c r="B11" s="245" t="s">
        <v>82</v>
      </c>
      <c r="C11" s="246">
        <f>'[7]07.2015.1 Rap.'!C11</f>
        <v>7336</v>
      </c>
      <c r="D11" s="247"/>
      <c r="E11" s="248">
        <f t="shared" si="0"/>
        <v>7336</v>
      </c>
      <c r="F11" s="249">
        <f>'[7]07.2015.1 Rap.'!D11</f>
        <v>575</v>
      </c>
      <c r="G11" s="250"/>
      <c r="H11" s="251"/>
      <c r="I11" s="252">
        <f>'[7]07.2015.1 Rap.'!I11</f>
        <v>6</v>
      </c>
      <c r="J11" s="253">
        <f>'[7]07.2015.2 Rap.'!C11</f>
        <v>6.35</v>
      </c>
      <c r="K11" s="254">
        <f>'[7]07.2015.2 Rap.'!D11</f>
        <v>2.63</v>
      </c>
      <c r="L11" s="255">
        <f>'[7]07.2015.2 Rap.'!G11</f>
        <v>0.51</v>
      </c>
      <c r="M11" s="253"/>
      <c r="N11" s="256"/>
      <c r="O11" s="246">
        <f>'[7]07.2015.3 Rap.'!C11</f>
        <v>448</v>
      </c>
      <c r="P11" s="247">
        <f>'[7]07.2015.3 Rap.'!D11</f>
        <v>174</v>
      </c>
      <c r="Q11" s="257">
        <f>'[7]07.2015.3 Rap.'!G11</f>
        <v>27</v>
      </c>
      <c r="R11" s="258"/>
      <c r="S11" s="259"/>
      <c r="T11" s="260"/>
      <c r="U11" s="261"/>
      <c r="V11" s="256"/>
      <c r="W11" s="262"/>
      <c r="X11" s="247"/>
      <c r="Y11" s="249"/>
      <c r="Z11" s="263"/>
      <c r="AA11" s="259"/>
      <c r="AB11" s="264"/>
      <c r="AC11" s="265"/>
      <c r="AD11" s="242" t="s">
        <v>88</v>
      </c>
      <c r="AE11" s="266">
        <v>9</v>
      </c>
      <c r="AF11" s="245" t="s">
        <v>82</v>
      </c>
    </row>
    <row r="12" spans="1:32" ht="13.5" customHeight="1">
      <c r="A12" s="244">
        <v>10</v>
      </c>
      <c r="B12" s="245" t="s">
        <v>84</v>
      </c>
      <c r="C12" s="246">
        <f>'[7]07.2015.1 Rap.'!C12</f>
        <v>7193</v>
      </c>
      <c r="D12" s="247"/>
      <c r="E12" s="248">
        <f t="shared" si="0"/>
        <v>7193</v>
      </c>
      <c r="F12" s="249"/>
      <c r="G12" s="250"/>
      <c r="H12" s="251"/>
      <c r="I12" s="252">
        <f>'[7]07.2015.1 Rap.'!I12</f>
        <v>5.5</v>
      </c>
      <c r="J12" s="253">
        <f>'[7]07.2015.2 Rap.'!C12</f>
        <v>6.3</v>
      </c>
      <c r="K12" s="254">
        <f>'[7]07.2015.2 Rap.'!D12</f>
        <v>2.5</v>
      </c>
      <c r="L12" s="255">
        <f>'[7]07.2015.2 Rap.'!G12</f>
        <v>0.55</v>
      </c>
      <c r="M12" s="253"/>
      <c r="N12" s="256"/>
      <c r="O12" s="246">
        <f>'[7]07.2015.3 Rap.'!C12</f>
        <v>450</v>
      </c>
      <c r="P12" s="247">
        <f>'[7]07.2015.3 Rap.'!D12</f>
        <v>175</v>
      </c>
      <c r="Q12" s="257">
        <f>'[7]07.2015.3 Rap.'!G12</f>
        <v>28</v>
      </c>
      <c r="R12" s="258"/>
      <c r="S12" s="259"/>
      <c r="T12" s="260"/>
      <c r="U12" s="261"/>
      <c r="V12" s="256"/>
      <c r="W12" s="262"/>
      <c r="X12" s="247"/>
      <c r="Y12" s="249"/>
      <c r="Z12" s="263"/>
      <c r="AA12" s="259"/>
      <c r="AB12" s="267"/>
      <c r="AC12" s="265"/>
      <c r="AD12" s="242" t="s">
        <v>81</v>
      </c>
      <c r="AE12" s="266">
        <v>10</v>
      </c>
      <c r="AF12" s="245" t="s">
        <v>84</v>
      </c>
    </row>
    <row r="13" spans="1:32" ht="13.5" customHeight="1">
      <c r="A13" s="244">
        <v>11</v>
      </c>
      <c r="B13" s="245" t="s">
        <v>85</v>
      </c>
      <c r="C13" s="246">
        <f>'[7]07.2015.1 Rap.'!C13</f>
        <v>6828</v>
      </c>
      <c r="D13" s="247"/>
      <c r="E13" s="248">
        <f t="shared" si="0"/>
        <v>6828</v>
      </c>
      <c r="F13" s="249"/>
      <c r="G13" s="250"/>
      <c r="H13" s="251"/>
      <c r="I13" s="252">
        <f>'[7]07.2015.1 Rap.'!I13</f>
        <v>5.5</v>
      </c>
      <c r="J13" s="253">
        <f>'[7]07.2015.2 Rap.'!C13</f>
        <v>6.2</v>
      </c>
      <c r="K13" s="254">
        <f>'[7]07.2015.2 Rap.'!D13</f>
        <v>2.4</v>
      </c>
      <c r="L13" s="255">
        <f>'[7]07.2015.2 Rap.'!G13</f>
        <v>0.6</v>
      </c>
      <c r="M13" s="253"/>
      <c r="N13" s="256"/>
      <c r="O13" s="246">
        <f>'[7]07.2015.3 Rap.'!C13</f>
        <v>460</v>
      </c>
      <c r="P13" s="247">
        <f>'[7]07.2015.3 Rap.'!D13</f>
        <v>175</v>
      </c>
      <c r="Q13" s="257">
        <f>'[7]07.2015.3 Rap.'!G13</f>
        <v>28</v>
      </c>
      <c r="R13" s="258"/>
      <c r="S13" s="259"/>
      <c r="T13" s="260"/>
      <c r="U13" s="261"/>
      <c r="V13" s="256"/>
      <c r="W13" s="262"/>
      <c r="X13" s="247"/>
      <c r="Y13" s="249"/>
      <c r="Z13" s="263"/>
      <c r="AA13" s="259"/>
      <c r="AB13" s="264"/>
      <c r="AC13" s="265"/>
      <c r="AD13" s="268"/>
      <c r="AE13" s="266">
        <v>11</v>
      </c>
      <c r="AF13" s="245" t="s">
        <v>85</v>
      </c>
    </row>
    <row r="14" spans="1:32" ht="13.5" customHeight="1">
      <c r="A14" s="244">
        <v>12</v>
      </c>
      <c r="B14" s="245" t="s">
        <v>86</v>
      </c>
      <c r="C14" s="246">
        <f>'[7]07.2015.1 Rap.'!C14</f>
        <v>6696</v>
      </c>
      <c r="D14" s="247"/>
      <c r="E14" s="248">
        <f t="shared" si="0"/>
        <v>6696</v>
      </c>
      <c r="F14" s="249"/>
      <c r="G14" s="250"/>
      <c r="H14" s="251"/>
      <c r="I14" s="252">
        <f>'[7]07.2015.1 Rap.'!I14</f>
        <v>5.5</v>
      </c>
      <c r="J14" s="253">
        <f>'[7]07.2015.2 Rap.'!C14</f>
        <v>6.25</v>
      </c>
      <c r="K14" s="254">
        <f>'[7]07.2015.2 Rap.'!D14</f>
        <v>2.37</v>
      </c>
      <c r="L14" s="255">
        <f>'[7]07.2015.2 Rap.'!G14</f>
        <v>0.63</v>
      </c>
      <c r="M14" s="253"/>
      <c r="N14" s="256"/>
      <c r="O14" s="246">
        <f>'[7]07.2015.3 Rap.'!C14</f>
        <v>468</v>
      </c>
      <c r="P14" s="247">
        <f>'[7]07.2015.3 Rap.'!D14</f>
        <v>173</v>
      </c>
      <c r="Q14" s="257">
        <f>'[7]07.2015.3 Rap.'!G14</f>
        <v>28</v>
      </c>
      <c r="R14" s="258"/>
      <c r="S14" s="259"/>
      <c r="T14" s="260"/>
      <c r="U14" s="261"/>
      <c r="V14" s="256"/>
      <c r="W14" s="262"/>
      <c r="X14" s="247"/>
      <c r="Y14" s="249"/>
      <c r="Z14" s="263"/>
      <c r="AA14" s="259"/>
      <c r="AB14" s="267"/>
      <c r="AC14" s="265"/>
      <c r="AD14" s="270"/>
      <c r="AE14" s="266">
        <v>12</v>
      </c>
      <c r="AF14" s="245" t="s">
        <v>86</v>
      </c>
    </row>
    <row r="15" spans="1:32" ht="13.5" customHeight="1">
      <c r="A15" s="244">
        <v>13</v>
      </c>
      <c r="B15" s="245" t="s">
        <v>87</v>
      </c>
      <c r="C15" s="246">
        <f>'[7]07.2015.1 Rap.'!C15</f>
        <v>6746</v>
      </c>
      <c r="D15" s="247"/>
      <c r="E15" s="248">
        <f t="shared" si="0"/>
        <v>6746</v>
      </c>
      <c r="F15" s="249"/>
      <c r="G15" s="250"/>
      <c r="H15" s="251"/>
      <c r="I15" s="252">
        <f>'[7]07.2015.1 Rap.'!I15</f>
        <v>5</v>
      </c>
      <c r="J15" s="253">
        <f>'[7]07.2015.2 Rap.'!C15</f>
        <v>6.15</v>
      </c>
      <c r="K15" s="254">
        <f>'[7]07.2015.2 Rap.'!D15</f>
        <v>2.5</v>
      </c>
      <c r="L15" s="255">
        <f>'[7]07.2015.2 Rap.'!G15</f>
        <v>0.63</v>
      </c>
      <c r="M15" s="253"/>
      <c r="N15" s="256"/>
      <c r="O15" s="246">
        <f>'[7]07.2015.3 Rap.'!C15</f>
        <v>450</v>
      </c>
      <c r="P15" s="247">
        <f>'[7]07.2015.3 Rap.'!D15</f>
        <v>175</v>
      </c>
      <c r="Q15" s="257">
        <f>'[7]07.2015.3 Rap.'!G15</f>
        <v>28</v>
      </c>
      <c r="R15" s="258"/>
      <c r="S15" s="259"/>
      <c r="T15" s="260"/>
      <c r="U15" s="261"/>
      <c r="V15" s="256"/>
      <c r="W15" s="262"/>
      <c r="X15" s="247"/>
      <c r="Y15" s="249"/>
      <c r="Z15" s="263"/>
      <c r="AA15" s="259"/>
      <c r="AB15" s="271"/>
      <c r="AC15" s="265"/>
      <c r="AD15" s="270"/>
      <c r="AE15" s="266">
        <v>13</v>
      </c>
      <c r="AF15" s="245" t="s">
        <v>87</v>
      </c>
    </row>
    <row r="16" spans="1:32" ht="13.5" customHeight="1">
      <c r="A16" s="244">
        <v>14</v>
      </c>
      <c r="B16" s="245" t="s">
        <v>80</v>
      </c>
      <c r="C16" s="246">
        <f>'[7]07.2015.1 Rap.'!C16</f>
        <v>6698</v>
      </c>
      <c r="D16" s="247"/>
      <c r="E16" s="248">
        <f t="shared" si="0"/>
        <v>6698</v>
      </c>
      <c r="F16" s="249"/>
      <c r="G16" s="250"/>
      <c r="H16" s="251"/>
      <c r="I16" s="252">
        <f>'[7]07.2015.1 Rap.'!I16</f>
        <v>6</v>
      </c>
      <c r="J16" s="253">
        <f>'[7]07.2015.2 Rap.'!C16</f>
        <v>6.01</v>
      </c>
      <c r="K16" s="254">
        <f>'[7]07.2015.2 Rap.'!D16</f>
        <v>2.61</v>
      </c>
      <c r="L16" s="255">
        <f>'[7]07.2015.2 Rap.'!G16</f>
        <v>0.65</v>
      </c>
      <c r="M16" s="253">
        <v>2.21</v>
      </c>
      <c r="N16" s="256">
        <v>0.4</v>
      </c>
      <c r="O16" s="246">
        <f>'[7]07.2015.3 Rap.'!C16</f>
        <v>436</v>
      </c>
      <c r="P16" s="247">
        <f>'[7]07.2015.3 Rap.'!D16</f>
        <v>179</v>
      </c>
      <c r="Q16" s="257">
        <f>'[7]07.2015.3 Rap.'!G16</f>
        <v>27</v>
      </c>
      <c r="R16" s="258">
        <v>24.2</v>
      </c>
      <c r="S16" s="259">
        <v>8.71</v>
      </c>
      <c r="T16" s="260">
        <f>O16/W16</f>
        <v>1.744</v>
      </c>
      <c r="U16" s="261">
        <v>28</v>
      </c>
      <c r="V16" s="256">
        <v>2.08</v>
      </c>
      <c r="W16" s="262">
        <v>250</v>
      </c>
      <c r="X16" s="247">
        <v>86</v>
      </c>
      <c r="Y16" s="249">
        <v>4</v>
      </c>
      <c r="Z16" s="263">
        <v>7.72</v>
      </c>
      <c r="AA16" s="259">
        <v>7.98</v>
      </c>
      <c r="AB16" s="264">
        <v>1604</v>
      </c>
      <c r="AC16" s="265">
        <v>1413</v>
      </c>
      <c r="AD16" s="268"/>
      <c r="AE16" s="266">
        <v>14</v>
      </c>
      <c r="AF16" s="245" t="s">
        <v>80</v>
      </c>
    </row>
    <row r="17" spans="1:32" ht="13.5" customHeight="1">
      <c r="A17" s="244">
        <v>15</v>
      </c>
      <c r="B17" s="245" t="s">
        <v>80</v>
      </c>
      <c r="C17" s="246">
        <f>'[7]07.2015.1 Rap.'!C17</f>
        <v>7120</v>
      </c>
      <c r="D17" s="247"/>
      <c r="E17" s="248">
        <f t="shared" si="0"/>
        <v>7120</v>
      </c>
      <c r="F17" s="249">
        <f>'[7]07.2015.1 Rap.'!D17</f>
        <v>555</v>
      </c>
      <c r="G17" s="250"/>
      <c r="H17" s="251"/>
      <c r="I17" s="252">
        <f>'[7]07.2015.1 Rap.'!I17</f>
        <v>7.5</v>
      </c>
      <c r="J17" s="253">
        <f>'[7]07.2015.2 Rap.'!C17</f>
        <v>5.8</v>
      </c>
      <c r="K17" s="254">
        <f>'[7]07.2015.2 Rap.'!D17</f>
        <v>2.5</v>
      </c>
      <c r="L17" s="255">
        <f>'[7]07.2015.2 Rap.'!G17</f>
        <v>0.55</v>
      </c>
      <c r="M17" s="253"/>
      <c r="N17" s="256"/>
      <c r="O17" s="246">
        <f>'[7]07.2015.3 Rap.'!C17</f>
        <v>450</v>
      </c>
      <c r="P17" s="247">
        <f>'[7]07.2015.3 Rap.'!D17</f>
        <v>170</v>
      </c>
      <c r="Q17" s="257">
        <f>'[7]07.2015.3 Rap.'!G17</f>
        <v>27</v>
      </c>
      <c r="R17" s="258"/>
      <c r="S17" s="259"/>
      <c r="T17" s="260"/>
      <c r="U17" s="261"/>
      <c r="V17" s="256"/>
      <c r="W17" s="262"/>
      <c r="X17" s="247"/>
      <c r="Y17" s="249"/>
      <c r="Z17" s="263"/>
      <c r="AA17" s="259"/>
      <c r="AB17" s="267"/>
      <c r="AC17" s="265"/>
      <c r="AD17" s="242" t="s">
        <v>89</v>
      </c>
      <c r="AE17" s="266">
        <v>15</v>
      </c>
      <c r="AF17" s="245" t="s">
        <v>80</v>
      </c>
    </row>
    <row r="18" spans="1:32" ht="13.5" customHeight="1">
      <c r="A18" s="244">
        <v>16</v>
      </c>
      <c r="B18" s="245" t="s">
        <v>82</v>
      </c>
      <c r="C18" s="246">
        <f>'[7]07.2015.1 Rap.'!C18</f>
        <v>7136</v>
      </c>
      <c r="D18" s="247"/>
      <c r="E18" s="248">
        <f t="shared" si="0"/>
        <v>7136</v>
      </c>
      <c r="F18" s="249"/>
      <c r="G18" s="250"/>
      <c r="H18" s="251"/>
      <c r="I18" s="252">
        <f>'[7]07.2015.1 Rap.'!I18</f>
        <v>5.5</v>
      </c>
      <c r="J18" s="253">
        <f>'[7]07.2015.2 Rap.'!C18</f>
        <v>5.54</v>
      </c>
      <c r="K18" s="254">
        <f>'[7]07.2015.2 Rap.'!D18</f>
        <v>1.94</v>
      </c>
      <c r="L18" s="255">
        <f>'[7]07.2015.2 Rap.'!G18</f>
        <v>0.57</v>
      </c>
      <c r="M18" s="253"/>
      <c r="N18" s="256"/>
      <c r="O18" s="246">
        <f>'[7]07.2015.3 Rap.'!C18</f>
        <v>470</v>
      </c>
      <c r="P18" s="247">
        <f>'[7]07.2015.3 Rap.'!D18</f>
        <v>156</v>
      </c>
      <c r="Q18" s="257">
        <f>'[7]07.2015.3 Rap.'!G18</f>
        <v>28</v>
      </c>
      <c r="R18" s="258"/>
      <c r="S18" s="259"/>
      <c r="T18" s="260"/>
      <c r="U18" s="261"/>
      <c r="V18" s="256"/>
      <c r="W18" s="262"/>
      <c r="X18" s="247"/>
      <c r="Y18" s="249"/>
      <c r="Z18" s="263">
        <v>7.75</v>
      </c>
      <c r="AA18" s="259">
        <v>7.95</v>
      </c>
      <c r="AB18" s="264">
        <v>1342</v>
      </c>
      <c r="AC18" s="265">
        <v>1270</v>
      </c>
      <c r="AD18" s="242" t="s">
        <v>81</v>
      </c>
      <c r="AE18" s="266">
        <v>16</v>
      </c>
      <c r="AF18" s="245" t="s">
        <v>82</v>
      </c>
    </row>
    <row r="19" spans="1:32" ht="13.5" customHeight="1">
      <c r="A19" s="244">
        <v>17</v>
      </c>
      <c r="B19" s="245" t="s">
        <v>84</v>
      </c>
      <c r="C19" s="246">
        <f>'[7]07.2015.1 Rap.'!C19</f>
        <v>7700</v>
      </c>
      <c r="D19" s="247"/>
      <c r="E19" s="248">
        <f t="shared" si="0"/>
        <v>7700</v>
      </c>
      <c r="F19" s="249"/>
      <c r="G19" s="250"/>
      <c r="H19" s="251"/>
      <c r="I19" s="252">
        <f>'[7]07.2015.1 Rap.'!I19</f>
        <v>6</v>
      </c>
      <c r="J19" s="253">
        <f>'[7]07.2015.2 Rap.'!C19</f>
        <v>5.8</v>
      </c>
      <c r="K19" s="254">
        <f>'[7]07.2015.2 Rap.'!D19</f>
        <v>2.2</v>
      </c>
      <c r="L19" s="255">
        <f>'[7]07.2015.2 Rap.'!G19</f>
        <v>0.55</v>
      </c>
      <c r="M19" s="253"/>
      <c r="N19" s="256"/>
      <c r="O19" s="246">
        <f>'[7]07.2015.3 Rap.'!C19</f>
        <v>480</v>
      </c>
      <c r="P19" s="247">
        <f>'[7]07.2015.3 Rap.'!D19</f>
        <v>160</v>
      </c>
      <c r="Q19" s="257">
        <f>'[7]07.2015.3 Rap.'!G19</f>
        <v>28</v>
      </c>
      <c r="R19" s="258"/>
      <c r="S19" s="259"/>
      <c r="T19" s="260"/>
      <c r="U19" s="261"/>
      <c r="V19" s="256"/>
      <c r="W19" s="262"/>
      <c r="X19" s="247"/>
      <c r="Y19" s="249"/>
      <c r="Z19" s="263"/>
      <c r="AA19" s="259"/>
      <c r="AB19" s="267"/>
      <c r="AC19" s="265"/>
      <c r="AD19" s="268"/>
      <c r="AE19" s="266">
        <v>17</v>
      </c>
      <c r="AF19" s="245" t="s">
        <v>84</v>
      </c>
    </row>
    <row r="20" spans="1:32" ht="13.5" customHeight="1">
      <c r="A20" s="244">
        <v>18</v>
      </c>
      <c r="B20" s="245" t="s">
        <v>85</v>
      </c>
      <c r="C20" s="246">
        <f>'[7]07.2015.1 Rap.'!C20</f>
        <v>11869</v>
      </c>
      <c r="D20" s="247">
        <f>'[7]07.2015.1 Rap.'!E20</f>
        <v>1229</v>
      </c>
      <c r="E20" s="248">
        <f t="shared" si="0"/>
        <v>13098</v>
      </c>
      <c r="F20" s="249">
        <f>'[7]07.2015.1 Rap.'!D20</f>
        <v>3101</v>
      </c>
      <c r="G20" s="250">
        <f>'[7]07.2015.1 Rap.'!F20</f>
        <v>933</v>
      </c>
      <c r="H20" s="251"/>
      <c r="I20" s="252">
        <f>'[7]07.2015.1 Rap.'!I20</f>
        <v>10</v>
      </c>
      <c r="J20" s="253">
        <f>'[7]07.2015.2 Rap.'!C20</f>
        <v>4.5</v>
      </c>
      <c r="K20" s="254">
        <f>'[7]07.2015.2 Rap.'!D20</f>
        <v>1.3</v>
      </c>
      <c r="L20" s="255">
        <f>'[7]07.2015.2 Rap.'!G20</f>
        <v>0.45</v>
      </c>
      <c r="M20" s="253"/>
      <c r="N20" s="256"/>
      <c r="O20" s="246">
        <f>'[7]07.2015.3 Rap.'!C20</f>
        <v>360</v>
      </c>
      <c r="P20" s="247">
        <f>'[7]07.2015.3 Rap.'!D20</f>
        <v>150</v>
      </c>
      <c r="Q20" s="257">
        <f>'[7]07.2015.3 Rap.'!G20</f>
        <v>26</v>
      </c>
      <c r="R20" s="258"/>
      <c r="S20" s="259"/>
      <c r="T20" s="260"/>
      <c r="U20" s="261"/>
      <c r="V20" s="256"/>
      <c r="W20" s="262"/>
      <c r="X20" s="247"/>
      <c r="Y20" s="249"/>
      <c r="Z20" s="263"/>
      <c r="AA20" s="259"/>
      <c r="AB20" s="264"/>
      <c r="AC20" s="265"/>
      <c r="AD20" s="242" t="s">
        <v>90</v>
      </c>
      <c r="AE20" s="266">
        <v>18</v>
      </c>
      <c r="AF20" s="245" t="s">
        <v>85</v>
      </c>
    </row>
    <row r="21" spans="1:32" ht="13.5" customHeight="1">
      <c r="A21" s="244">
        <v>19</v>
      </c>
      <c r="B21" s="245" t="s">
        <v>86</v>
      </c>
      <c r="C21" s="246">
        <f>'[7]07.2015.1 Rap.'!C21</f>
        <v>6564</v>
      </c>
      <c r="D21" s="247"/>
      <c r="E21" s="248">
        <f t="shared" si="0"/>
        <v>6564</v>
      </c>
      <c r="F21" s="249"/>
      <c r="G21" s="250"/>
      <c r="H21" s="251"/>
      <c r="I21" s="252">
        <f>'[7]07.2015.1 Rap.'!I21</f>
        <v>6</v>
      </c>
      <c r="J21" s="253">
        <f>'[7]07.2015.2 Rap.'!C21</f>
        <v>5.26</v>
      </c>
      <c r="K21" s="254">
        <f>'[7]07.2015.2 Rap.'!D21</f>
        <v>1.56</v>
      </c>
      <c r="L21" s="255">
        <f>'[7]07.2015.2 Rap.'!G21</f>
        <v>0.58</v>
      </c>
      <c r="M21" s="253"/>
      <c r="N21" s="256"/>
      <c r="O21" s="246">
        <f>'[7]07.2015.3 Rap.'!C21</f>
        <v>401</v>
      </c>
      <c r="P21" s="247">
        <f>'[7]07.2015.3 Rap.'!D21</f>
        <v>166</v>
      </c>
      <c r="Q21" s="257">
        <f>'[7]07.2015.3 Rap.'!G21</f>
        <v>29</v>
      </c>
      <c r="R21" s="258"/>
      <c r="S21" s="259"/>
      <c r="T21" s="260"/>
      <c r="U21" s="261"/>
      <c r="V21" s="256"/>
      <c r="W21" s="262"/>
      <c r="X21" s="247"/>
      <c r="Y21" s="249"/>
      <c r="Z21" s="263">
        <v>7.75</v>
      </c>
      <c r="AA21" s="259">
        <v>7.94</v>
      </c>
      <c r="AB21" s="267">
        <v>1148</v>
      </c>
      <c r="AC21" s="265">
        <v>992</v>
      </c>
      <c r="AD21" s="242" t="s">
        <v>81</v>
      </c>
      <c r="AE21" s="266">
        <v>19</v>
      </c>
      <c r="AF21" s="245" t="s">
        <v>86</v>
      </c>
    </row>
    <row r="22" spans="1:32" ht="13.5" customHeight="1">
      <c r="A22" s="244">
        <v>20</v>
      </c>
      <c r="B22" s="245" t="s">
        <v>87</v>
      </c>
      <c r="C22" s="246">
        <f>'[7]07.2015.1 Rap.'!C22</f>
        <v>6822</v>
      </c>
      <c r="D22" s="247"/>
      <c r="E22" s="248">
        <f t="shared" si="0"/>
        <v>6822</v>
      </c>
      <c r="F22" s="249"/>
      <c r="G22" s="250"/>
      <c r="H22" s="251"/>
      <c r="I22" s="252">
        <f>'[7]07.2015.1 Rap.'!I22</f>
        <v>4</v>
      </c>
      <c r="J22" s="253">
        <f>'[7]07.2015.2 Rap.'!C22</f>
        <v>5.5</v>
      </c>
      <c r="K22" s="254">
        <f>'[7]07.2015.2 Rap.'!D22</f>
        <v>1.6</v>
      </c>
      <c r="L22" s="255">
        <f>'[7]07.2015.2 Rap.'!G22</f>
        <v>0.6</v>
      </c>
      <c r="M22" s="253"/>
      <c r="N22" s="256"/>
      <c r="O22" s="246">
        <f>'[7]07.2015.3 Rap.'!C22</f>
        <v>415</v>
      </c>
      <c r="P22" s="247">
        <f>'[7]07.2015.3 Rap.'!D22</f>
        <v>150</v>
      </c>
      <c r="Q22" s="257">
        <f>'[7]07.2015.3 Rap.'!G22</f>
        <v>28</v>
      </c>
      <c r="R22" s="258"/>
      <c r="S22" s="259"/>
      <c r="T22" s="260"/>
      <c r="U22" s="261"/>
      <c r="V22" s="256"/>
      <c r="W22" s="262"/>
      <c r="X22" s="247"/>
      <c r="Y22" s="249"/>
      <c r="Z22" s="263"/>
      <c r="AA22" s="259"/>
      <c r="AB22" s="264"/>
      <c r="AC22" s="265"/>
      <c r="AD22" s="268"/>
      <c r="AE22" s="266">
        <v>20</v>
      </c>
      <c r="AF22" s="245" t="s">
        <v>87</v>
      </c>
    </row>
    <row r="23" spans="1:32" ht="13.5" customHeight="1">
      <c r="A23" s="244">
        <v>21</v>
      </c>
      <c r="B23" s="245" t="s">
        <v>80</v>
      </c>
      <c r="C23" s="246">
        <f>'[7]07.2015.1 Rap.'!C23</f>
        <v>6387</v>
      </c>
      <c r="D23" s="247"/>
      <c r="E23" s="248">
        <f t="shared" si="0"/>
        <v>6387</v>
      </c>
      <c r="F23" s="249"/>
      <c r="G23" s="250"/>
      <c r="H23" s="251"/>
      <c r="I23" s="252">
        <f>'[7]07.2015.1 Rap.'!I23</f>
        <v>5.5</v>
      </c>
      <c r="J23" s="253">
        <f>'[7]07.2015.2 Rap.'!C23</f>
        <v>5.61</v>
      </c>
      <c r="K23" s="254">
        <f>'[7]07.2015.2 Rap.'!D23</f>
        <v>1.64</v>
      </c>
      <c r="L23" s="255">
        <f>'[7]07.2015.2 Rap.'!G23</f>
        <v>0.59</v>
      </c>
      <c r="M23" s="253">
        <v>2.31</v>
      </c>
      <c r="N23" s="256">
        <v>0.37</v>
      </c>
      <c r="O23" s="246">
        <f>'[7]07.2015.3 Rap.'!C23</f>
        <v>419</v>
      </c>
      <c r="P23" s="247">
        <f>'[7]07.2015.3 Rap.'!D23</f>
        <v>150</v>
      </c>
      <c r="Q23" s="257">
        <f>'[7]07.2015.3 Rap.'!G23</f>
        <v>25</v>
      </c>
      <c r="R23" s="258">
        <v>25.8</v>
      </c>
      <c r="S23" s="259">
        <v>7.64</v>
      </c>
      <c r="T23" s="260">
        <f>O23/W23</f>
        <v>1.9488372093023256</v>
      </c>
      <c r="U23" s="261">
        <v>27.3</v>
      </c>
      <c r="V23" s="256">
        <v>1.35</v>
      </c>
      <c r="W23" s="262">
        <v>215</v>
      </c>
      <c r="X23" s="247">
        <v>74</v>
      </c>
      <c r="Y23" s="249">
        <v>6</v>
      </c>
      <c r="Z23" s="263">
        <v>7.71</v>
      </c>
      <c r="AA23" s="259">
        <v>7.93</v>
      </c>
      <c r="AB23" s="267">
        <v>1565</v>
      </c>
      <c r="AC23" s="265">
        <v>1248</v>
      </c>
      <c r="AD23" s="272"/>
      <c r="AE23" s="266">
        <v>21</v>
      </c>
      <c r="AF23" s="245" t="s">
        <v>80</v>
      </c>
    </row>
    <row r="24" spans="1:32" ht="13.5" customHeight="1">
      <c r="A24" s="244">
        <v>22</v>
      </c>
      <c r="B24" s="245" t="s">
        <v>80</v>
      </c>
      <c r="C24" s="246">
        <f>'[7]07.2015.1 Rap.'!C24</f>
        <v>11048</v>
      </c>
      <c r="D24" s="247">
        <f>'[7]07.2015.1 Rap.'!E24</f>
        <v>192</v>
      </c>
      <c r="E24" s="248">
        <f t="shared" si="0"/>
        <v>11240</v>
      </c>
      <c r="F24" s="249">
        <f>'[7]07.2015.1 Rap.'!D24</f>
        <v>3159</v>
      </c>
      <c r="G24" s="250"/>
      <c r="H24" s="251"/>
      <c r="I24" s="252">
        <f>'[7]07.2015.1 Rap.'!I24</f>
        <v>5.5</v>
      </c>
      <c r="J24" s="253">
        <f>'[7]07.2015.2 Rap.'!C24</f>
        <v>4.5</v>
      </c>
      <c r="K24" s="254">
        <f>'[7]07.2015.2 Rap.'!D24</f>
        <v>1.2</v>
      </c>
      <c r="L24" s="255">
        <f>'[7]07.2015.2 Rap.'!G24</f>
        <v>0.45</v>
      </c>
      <c r="M24" s="253"/>
      <c r="N24" s="256"/>
      <c r="O24" s="246">
        <f>'[7]07.2015.3 Rap.'!C24</f>
        <v>350</v>
      </c>
      <c r="P24" s="247">
        <f>'[7]07.2015.3 Rap.'!D24</f>
        <v>110</v>
      </c>
      <c r="Q24" s="257">
        <f>'[7]07.2015.3 Rap.'!G24</f>
        <v>22</v>
      </c>
      <c r="R24" s="258"/>
      <c r="S24" s="259"/>
      <c r="T24" s="260"/>
      <c r="U24" s="261"/>
      <c r="V24" s="256"/>
      <c r="W24" s="262"/>
      <c r="X24" s="247"/>
      <c r="Y24" s="249"/>
      <c r="Z24" s="263"/>
      <c r="AA24" s="259"/>
      <c r="AB24" s="264"/>
      <c r="AC24" s="265"/>
      <c r="AD24" s="242" t="s">
        <v>91</v>
      </c>
      <c r="AE24" s="266">
        <v>22</v>
      </c>
      <c r="AF24" s="245" t="s">
        <v>80</v>
      </c>
    </row>
    <row r="25" spans="1:32" ht="13.5" customHeight="1">
      <c r="A25" s="244">
        <v>23</v>
      </c>
      <c r="B25" s="245" t="s">
        <v>82</v>
      </c>
      <c r="C25" s="246">
        <f>'[7]07.2015.1 Rap.'!C25</f>
        <v>6899</v>
      </c>
      <c r="D25" s="247"/>
      <c r="E25" s="248">
        <f t="shared" si="0"/>
        <v>6899</v>
      </c>
      <c r="F25" s="249"/>
      <c r="G25" s="250"/>
      <c r="H25" s="251"/>
      <c r="I25" s="252">
        <f>'[7]07.2015.1 Rap.'!I25</f>
        <v>4</v>
      </c>
      <c r="J25" s="253">
        <f>'[7]07.2015.2 Rap.'!C25</f>
        <v>4.84</v>
      </c>
      <c r="K25" s="254">
        <f>'[7]07.2015.2 Rap.'!D25</f>
        <v>1.27</v>
      </c>
      <c r="L25" s="255">
        <f>'[7]07.2015.2 Rap.'!G25</f>
        <v>0.53</v>
      </c>
      <c r="M25" s="253"/>
      <c r="N25" s="256"/>
      <c r="O25" s="246">
        <f>'[7]07.2015.3 Rap.'!C25</f>
        <v>373</v>
      </c>
      <c r="P25" s="247">
        <f>'[7]07.2015.3 Rap.'!D25</f>
        <v>123</v>
      </c>
      <c r="Q25" s="257">
        <f>'[7]07.2015.3 Rap.'!G25</f>
        <v>25</v>
      </c>
      <c r="R25" s="258"/>
      <c r="S25" s="259"/>
      <c r="T25" s="260"/>
      <c r="U25" s="261"/>
      <c r="V25" s="256"/>
      <c r="W25" s="262"/>
      <c r="X25" s="247"/>
      <c r="Y25" s="249"/>
      <c r="Z25" s="263"/>
      <c r="AA25" s="259"/>
      <c r="AB25" s="267"/>
      <c r="AC25" s="265"/>
      <c r="AD25" s="242" t="s">
        <v>81</v>
      </c>
      <c r="AE25" s="266">
        <v>23</v>
      </c>
      <c r="AF25" s="245" t="s">
        <v>82</v>
      </c>
    </row>
    <row r="26" spans="1:32" ht="13.5" customHeight="1">
      <c r="A26" s="244">
        <v>24</v>
      </c>
      <c r="B26" s="245" t="s">
        <v>84</v>
      </c>
      <c r="C26" s="246">
        <f>'[7]07.2015.1 Rap.'!C26</f>
        <v>7911</v>
      </c>
      <c r="D26" s="247"/>
      <c r="E26" s="248">
        <f t="shared" si="0"/>
        <v>7911</v>
      </c>
      <c r="F26" s="249"/>
      <c r="G26" s="250"/>
      <c r="H26" s="251"/>
      <c r="I26" s="252">
        <f>'[7]07.2015.1 Rap.'!I26</f>
        <v>5</v>
      </c>
      <c r="J26" s="253">
        <f>'[7]07.2015.2 Rap.'!C26</f>
        <v>4.6</v>
      </c>
      <c r="K26" s="254">
        <f>'[7]07.2015.2 Rap.'!D26</f>
        <v>1.2</v>
      </c>
      <c r="L26" s="255">
        <f>'[7]07.2015.2 Rap.'!G26</f>
        <v>0.5</v>
      </c>
      <c r="M26" s="253"/>
      <c r="N26" s="256"/>
      <c r="O26" s="246">
        <f>'[7]07.2015.3 Rap.'!C26</f>
        <v>400</v>
      </c>
      <c r="P26" s="247">
        <f>'[7]07.2015.3 Rap.'!D26</f>
        <v>140</v>
      </c>
      <c r="Q26" s="257">
        <f>'[7]07.2015.3 Rap.'!G26</f>
        <v>26</v>
      </c>
      <c r="R26" s="258"/>
      <c r="S26" s="259"/>
      <c r="T26" s="260"/>
      <c r="U26" s="261"/>
      <c r="V26" s="256"/>
      <c r="W26" s="262"/>
      <c r="X26" s="247"/>
      <c r="Y26" s="249"/>
      <c r="Z26" s="263"/>
      <c r="AA26" s="259"/>
      <c r="AB26" s="264"/>
      <c r="AC26" s="265"/>
      <c r="AD26" s="273"/>
      <c r="AE26" s="266">
        <v>24</v>
      </c>
      <c r="AF26" s="245" t="s">
        <v>84</v>
      </c>
    </row>
    <row r="27" spans="1:32" ht="13.5" customHeight="1">
      <c r="A27" s="244">
        <v>25</v>
      </c>
      <c r="B27" s="245" t="s">
        <v>85</v>
      </c>
      <c r="C27" s="246">
        <f>'[7]07.2015.1 Rap.'!C27</f>
        <v>6381</v>
      </c>
      <c r="D27" s="247"/>
      <c r="E27" s="248">
        <f t="shared" si="0"/>
        <v>6381</v>
      </c>
      <c r="F27" s="249"/>
      <c r="G27" s="250"/>
      <c r="H27" s="251"/>
      <c r="I27" s="252">
        <f>'[7]07.2015.1 Rap.'!I27</f>
        <v>4.5</v>
      </c>
      <c r="J27" s="253">
        <f>'[7]07.2015.2 Rap.'!C27</f>
        <v>5</v>
      </c>
      <c r="K27" s="254">
        <f>'[7]07.2015.2 Rap.'!D27</f>
        <v>1.5</v>
      </c>
      <c r="L27" s="255">
        <f>'[7]07.2015.2 Rap.'!G27</f>
        <v>0.55</v>
      </c>
      <c r="M27" s="253"/>
      <c r="N27" s="256"/>
      <c r="O27" s="246">
        <f>'[7]07.2015.3 Rap.'!C27</f>
        <v>470</v>
      </c>
      <c r="P27" s="247">
        <f>'[7]07.2015.3 Rap.'!D27</f>
        <v>160</v>
      </c>
      <c r="Q27" s="257">
        <f>'[7]07.2015.3 Rap.'!G27</f>
        <v>27</v>
      </c>
      <c r="R27" s="258"/>
      <c r="S27" s="259"/>
      <c r="T27" s="260"/>
      <c r="U27" s="261"/>
      <c r="V27" s="256"/>
      <c r="W27" s="262"/>
      <c r="X27" s="247"/>
      <c r="Y27" s="249"/>
      <c r="Z27" s="263"/>
      <c r="AA27" s="259"/>
      <c r="AB27" s="267"/>
      <c r="AC27" s="265"/>
      <c r="AD27" s="272"/>
      <c r="AE27" s="266">
        <v>25</v>
      </c>
      <c r="AF27" s="245" t="s">
        <v>85</v>
      </c>
    </row>
    <row r="28" spans="1:32" ht="13.5" customHeight="1">
      <c r="A28" s="244">
        <v>26</v>
      </c>
      <c r="B28" s="245" t="s">
        <v>86</v>
      </c>
      <c r="C28" s="246">
        <f>'[7]07.2015.1 Rap.'!C28</f>
        <v>8961</v>
      </c>
      <c r="D28" s="247"/>
      <c r="E28" s="248">
        <f t="shared" si="0"/>
        <v>8961</v>
      </c>
      <c r="F28" s="249"/>
      <c r="G28" s="250"/>
      <c r="H28" s="251"/>
      <c r="I28" s="252">
        <f>'[7]07.2015.1 Rap.'!I28</f>
        <v>3.5</v>
      </c>
      <c r="J28" s="253">
        <f>'[7]07.2015.2 Rap.'!C28</f>
        <v>5.34</v>
      </c>
      <c r="K28" s="254">
        <f>'[7]07.2015.2 Rap.'!D28</f>
        <v>1.65</v>
      </c>
      <c r="L28" s="255">
        <f>'[7]07.2015.2 Rap.'!G28</f>
        <v>0.56</v>
      </c>
      <c r="M28" s="253"/>
      <c r="N28" s="256"/>
      <c r="O28" s="246">
        <f>'[7]07.2015.3 Rap.'!C28</f>
        <v>467</v>
      </c>
      <c r="P28" s="247">
        <f>'[7]07.2015.3 Rap.'!D28</f>
        <v>143</v>
      </c>
      <c r="Q28" s="257">
        <f>'[7]07.2015.3 Rap.'!G28</f>
        <v>23</v>
      </c>
      <c r="R28" s="258"/>
      <c r="S28" s="259"/>
      <c r="T28" s="260"/>
      <c r="U28" s="261"/>
      <c r="V28" s="256"/>
      <c r="W28" s="262"/>
      <c r="X28" s="247"/>
      <c r="Y28" s="249"/>
      <c r="Z28" s="263">
        <v>7.68</v>
      </c>
      <c r="AA28" s="259">
        <v>7.91</v>
      </c>
      <c r="AB28" s="264">
        <v>1197</v>
      </c>
      <c r="AC28" s="265">
        <v>1262</v>
      </c>
      <c r="AD28" s="268"/>
      <c r="AE28" s="266">
        <v>26</v>
      </c>
      <c r="AF28" s="245" t="s">
        <v>86</v>
      </c>
    </row>
    <row r="29" spans="1:32" ht="13.5" customHeight="1">
      <c r="A29" s="244">
        <v>27</v>
      </c>
      <c r="B29" s="245" t="s">
        <v>87</v>
      </c>
      <c r="C29" s="246">
        <f>'[7]07.2015.1 Rap.'!C29</f>
        <v>6776</v>
      </c>
      <c r="D29" s="247"/>
      <c r="E29" s="248">
        <f t="shared" si="0"/>
        <v>6776</v>
      </c>
      <c r="F29" s="249"/>
      <c r="G29" s="250"/>
      <c r="H29" s="251"/>
      <c r="I29" s="252">
        <f>'[7]07.2015.1 Rap.'!I29</f>
        <v>4</v>
      </c>
      <c r="J29" s="253">
        <f>'[7]07.2015.2 Rap.'!C29</f>
        <v>5.15</v>
      </c>
      <c r="K29" s="254">
        <f>'[7]07.2015.2 Rap.'!D29</f>
        <v>1.66</v>
      </c>
      <c r="L29" s="255">
        <f>'[7]07.2015.2 Rap.'!G29</f>
        <v>0.55</v>
      </c>
      <c r="M29" s="253"/>
      <c r="N29" s="256"/>
      <c r="O29" s="246">
        <f>'[7]07.2015.3 Rap.'!C29</f>
        <v>420</v>
      </c>
      <c r="P29" s="247">
        <f>'[7]07.2015.3 Rap.'!D29</f>
        <v>144</v>
      </c>
      <c r="Q29" s="257">
        <f>'[7]07.2015.3 Rap.'!G29</f>
        <v>23</v>
      </c>
      <c r="R29" s="258"/>
      <c r="S29" s="259"/>
      <c r="T29" s="260"/>
      <c r="U29" s="261"/>
      <c r="V29" s="256"/>
      <c r="W29" s="262"/>
      <c r="X29" s="247"/>
      <c r="Y29" s="249"/>
      <c r="Z29" s="263"/>
      <c r="AA29" s="259"/>
      <c r="AB29" s="267"/>
      <c r="AC29" s="265"/>
      <c r="AD29" s="268" t="s">
        <v>92</v>
      </c>
      <c r="AE29" s="266">
        <v>27</v>
      </c>
      <c r="AF29" s="245" t="s">
        <v>87</v>
      </c>
    </row>
    <row r="30" spans="1:32" ht="13.5" customHeight="1">
      <c r="A30" s="244">
        <v>28</v>
      </c>
      <c r="B30" s="245" t="s">
        <v>80</v>
      </c>
      <c r="C30" s="246">
        <f>'[7]07.2015.1 Rap.'!C30</f>
        <v>6795</v>
      </c>
      <c r="D30" s="247"/>
      <c r="E30" s="248">
        <f t="shared" si="0"/>
        <v>6795</v>
      </c>
      <c r="F30" s="249">
        <f>'[7]07.2015.1 Rap.'!D30</f>
        <v>322</v>
      </c>
      <c r="G30" s="250"/>
      <c r="H30" s="251"/>
      <c r="I30" s="252">
        <f>'[7]07.2015.1 Rap.'!I30</f>
        <v>5</v>
      </c>
      <c r="J30" s="253">
        <f>'[7]07.2015.2 Rap.'!C30</f>
        <v>4.97</v>
      </c>
      <c r="K30" s="254">
        <f>'[7]07.2015.2 Rap.'!D30</f>
        <v>1.68</v>
      </c>
      <c r="L30" s="255">
        <f>'[7]07.2015.2 Rap.'!G30</f>
        <v>0.54</v>
      </c>
      <c r="M30" s="253">
        <v>2.15</v>
      </c>
      <c r="N30" s="256">
        <v>0.33</v>
      </c>
      <c r="O30" s="246">
        <f>'[7]07.2015.3 Rap.'!C30</f>
        <v>384</v>
      </c>
      <c r="P30" s="247">
        <f>'[7]07.2015.3 Rap.'!D30</f>
        <v>145</v>
      </c>
      <c r="Q30" s="257">
        <f>'[7]07.2015.3 Rap.'!G30</f>
        <v>23</v>
      </c>
      <c r="R30" s="258">
        <v>25.4</v>
      </c>
      <c r="S30" s="259">
        <v>7.02</v>
      </c>
      <c r="T30" s="260">
        <f>O30/W30</f>
        <v>1.8731707317073172</v>
      </c>
      <c r="U30" s="261">
        <v>26.1</v>
      </c>
      <c r="V30" s="256">
        <v>2.25</v>
      </c>
      <c r="W30" s="262">
        <v>205</v>
      </c>
      <c r="X30" s="247">
        <v>68</v>
      </c>
      <c r="Y30" s="249">
        <v>3</v>
      </c>
      <c r="Z30" s="263">
        <v>7.73</v>
      </c>
      <c r="AA30" s="259">
        <v>7.95</v>
      </c>
      <c r="AB30" s="264">
        <v>1639</v>
      </c>
      <c r="AC30" s="265">
        <v>1436</v>
      </c>
      <c r="AD30" s="270" t="s">
        <v>93</v>
      </c>
      <c r="AE30" s="266">
        <v>28</v>
      </c>
      <c r="AF30" s="245" t="s">
        <v>80</v>
      </c>
    </row>
    <row r="31" spans="1:32" ht="13.5" customHeight="1">
      <c r="A31" s="244">
        <v>29</v>
      </c>
      <c r="B31" s="245" t="s">
        <v>80</v>
      </c>
      <c r="C31" s="246">
        <f>'[7]07.2015.1 Rap.'!C31</f>
        <v>8970</v>
      </c>
      <c r="D31" s="247"/>
      <c r="E31" s="248">
        <f t="shared" si="0"/>
        <v>8970</v>
      </c>
      <c r="F31" s="249"/>
      <c r="G31" s="250"/>
      <c r="H31" s="251"/>
      <c r="I31" s="252">
        <f>'[7]07.2015.1 Rap.'!I31</f>
        <v>5.5</v>
      </c>
      <c r="J31" s="253">
        <f>'[7]07.2015.2 Rap.'!C31</f>
        <v>5.3</v>
      </c>
      <c r="K31" s="254">
        <f>'[7]07.2015.2 Rap.'!D31</f>
        <v>1.67</v>
      </c>
      <c r="L31" s="255">
        <f>'[7]07.2015.2 Rap.'!G31</f>
        <v>0.5</v>
      </c>
      <c r="M31" s="253"/>
      <c r="N31" s="256"/>
      <c r="O31" s="246">
        <f>'[7]07.2015.3 Rap.'!C31</f>
        <v>450</v>
      </c>
      <c r="P31" s="247">
        <f>'[7]07.2015.3 Rap.'!D31</f>
        <v>140</v>
      </c>
      <c r="Q31" s="257">
        <f>'[7]07.2015.3 Rap.'!G31</f>
        <v>23</v>
      </c>
      <c r="R31" s="258"/>
      <c r="S31" s="259"/>
      <c r="T31" s="260"/>
      <c r="U31" s="261"/>
      <c r="V31" s="256"/>
      <c r="W31" s="262"/>
      <c r="X31" s="247"/>
      <c r="Y31" s="249"/>
      <c r="Z31" s="263"/>
      <c r="AA31" s="274"/>
      <c r="AB31" s="267"/>
      <c r="AC31" s="275"/>
      <c r="AD31" s="268" t="s">
        <v>94</v>
      </c>
      <c r="AE31" s="266">
        <v>29</v>
      </c>
      <c r="AF31" s="245" t="s">
        <v>80</v>
      </c>
    </row>
    <row r="32" spans="1:32" ht="13.5" customHeight="1">
      <c r="A32" s="244">
        <v>30</v>
      </c>
      <c r="B32" s="245" t="s">
        <v>82</v>
      </c>
      <c r="C32" s="246">
        <f>'[7]07.2015.1 Rap.'!C32</f>
        <v>6565</v>
      </c>
      <c r="D32" s="247"/>
      <c r="E32" s="248">
        <f t="shared" si="0"/>
        <v>6565</v>
      </c>
      <c r="F32" s="249"/>
      <c r="G32" s="250"/>
      <c r="H32" s="251"/>
      <c r="I32" s="252">
        <f>'[7]07.2015.1 Rap.'!I32</f>
        <v>4.5</v>
      </c>
      <c r="J32" s="253">
        <f>'[7]07.2015.2 Rap.'!C32</f>
        <v>6.47</v>
      </c>
      <c r="K32" s="254">
        <f>'[7]07.2015.2 Rap.'!D32</f>
        <v>1.66</v>
      </c>
      <c r="L32" s="255">
        <f>'[7]07.2015.2 Rap.'!G32</f>
        <v>0.56</v>
      </c>
      <c r="M32" s="276"/>
      <c r="N32" s="277"/>
      <c r="O32" s="246">
        <f>'[7]07.2015.3 Rap.'!C32</f>
        <v>591</v>
      </c>
      <c r="P32" s="247">
        <f>'[7]07.2015.3 Rap.'!D32</f>
        <v>149</v>
      </c>
      <c r="Q32" s="257">
        <f>'[7]07.2015.3 Rap.'!G32</f>
        <v>26</v>
      </c>
      <c r="R32" s="278"/>
      <c r="S32" s="274"/>
      <c r="T32" s="279"/>
      <c r="U32" s="280"/>
      <c r="V32" s="281"/>
      <c r="W32" s="282"/>
      <c r="X32" s="283"/>
      <c r="Y32" s="284"/>
      <c r="Z32" s="285"/>
      <c r="AA32" s="274"/>
      <c r="AB32" s="267"/>
      <c r="AC32" s="275"/>
      <c r="AD32" s="268" t="s">
        <v>94</v>
      </c>
      <c r="AE32" s="266">
        <v>30</v>
      </c>
      <c r="AF32" s="245" t="s">
        <v>82</v>
      </c>
    </row>
    <row r="33" spans="1:32" ht="13.5" customHeight="1" thickBot="1">
      <c r="A33" s="286">
        <v>31</v>
      </c>
      <c r="B33" s="287" t="s">
        <v>84</v>
      </c>
      <c r="C33" s="271">
        <f>'[7]07.2015.1 Rap.'!C33</f>
        <v>6598</v>
      </c>
      <c r="D33" s="288"/>
      <c r="E33" s="289">
        <f t="shared" si="0"/>
        <v>6598</v>
      </c>
      <c r="F33" s="290"/>
      <c r="G33" s="291"/>
      <c r="H33" s="292"/>
      <c r="I33" s="293">
        <f>'[7]07.2015.1 Rap.'!I33</f>
        <v>4.5</v>
      </c>
      <c r="J33" s="294">
        <f>'[7]07.2015.2 Rap.'!C33</f>
        <v>6.5</v>
      </c>
      <c r="K33" s="295">
        <f>'[7]07.2015.2 Rap.'!D33</f>
        <v>1.65</v>
      </c>
      <c r="L33" s="296">
        <f>'[7]07.2015.2 Rap.'!G33</f>
        <v>0.56</v>
      </c>
      <c r="M33" s="297"/>
      <c r="N33" s="298"/>
      <c r="O33" s="264">
        <f>'[7]07.2015.3 Rap.'!C33</f>
        <v>590</v>
      </c>
      <c r="P33" s="299">
        <f>'[7]07.2015.3 Rap.'!D33</f>
        <v>150</v>
      </c>
      <c r="Q33" s="300">
        <f>'[7]07.2015.3 Rap.'!G33</f>
        <v>26</v>
      </c>
      <c r="R33" s="301"/>
      <c r="S33" s="302"/>
      <c r="T33" s="303"/>
      <c r="U33" s="304"/>
      <c r="V33" s="305"/>
      <c r="W33" s="306"/>
      <c r="X33" s="307"/>
      <c r="Y33" s="308"/>
      <c r="Z33" s="309"/>
      <c r="AA33" s="302"/>
      <c r="AB33" s="310"/>
      <c r="AC33" s="311"/>
      <c r="AD33" s="312"/>
      <c r="AE33" s="313">
        <v>31</v>
      </c>
      <c r="AF33" s="287" t="s">
        <v>84</v>
      </c>
    </row>
    <row r="34" spans="1:32" ht="13.5" customHeight="1" thickBot="1">
      <c r="A34" s="314" t="s">
        <v>95</v>
      </c>
      <c r="B34" s="315"/>
      <c r="C34" s="316">
        <f>SUM(C3:C33)</f>
        <v>231221</v>
      </c>
      <c r="D34" s="317">
        <f>SUM(D3:D33)</f>
        <v>1421</v>
      </c>
      <c r="E34" s="317">
        <f>SUM(E3:E33)</f>
        <v>232642</v>
      </c>
      <c r="F34" s="318">
        <f>SUM(F3:F33)</f>
        <v>8166</v>
      </c>
      <c r="G34" s="319">
        <f>SUM(G3:G33)</f>
        <v>933</v>
      </c>
      <c r="H34" s="320"/>
      <c r="I34" s="321"/>
      <c r="J34" s="322"/>
      <c r="K34" s="323"/>
      <c r="L34" s="324"/>
      <c r="M34" s="322"/>
      <c r="N34" s="325"/>
      <c r="O34" s="326"/>
      <c r="P34" s="327"/>
      <c r="Q34" s="328"/>
      <c r="R34" s="329"/>
      <c r="S34" s="325"/>
      <c r="T34" s="330"/>
      <c r="U34" s="331"/>
      <c r="V34" s="332"/>
      <c r="W34" s="331"/>
      <c r="X34" s="333"/>
      <c r="Y34" s="334"/>
      <c r="Z34" s="335"/>
      <c r="AA34" s="336"/>
      <c r="AB34" s="337"/>
      <c r="AC34" s="338"/>
      <c r="AD34" s="339" t="s">
        <v>96</v>
      </c>
      <c r="AE34" s="340"/>
      <c r="AF34" s="341"/>
    </row>
    <row r="35" spans="1:32" ht="13.5" customHeight="1" thickBot="1">
      <c r="A35" s="342" t="s">
        <v>97</v>
      </c>
      <c r="B35" s="343"/>
      <c r="C35" s="344">
        <f>AVERAGE(C3:C33)</f>
        <v>7458.741935483871</v>
      </c>
      <c r="D35" s="345"/>
      <c r="E35" s="345">
        <f>AVERAGE(E3:E33)</f>
        <v>7504.580645161291</v>
      </c>
      <c r="F35" s="338"/>
      <c r="G35" s="346"/>
      <c r="H35" s="329"/>
      <c r="I35" s="347">
        <f aca="true" t="shared" si="1" ref="I35:AC35">AVERAGE(I3:I33)</f>
        <v>5.951612903225806</v>
      </c>
      <c r="J35" s="335">
        <f t="shared" si="1"/>
        <v>5.661290322580646</v>
      </c>
      <c r="K35" s="348">
        <f t="shared" si="1"/>
        <v>2.1387096774193552</v>
      </c>
      <c r="L35" s="325">
        <f t="shared" si="1"/>
        <v>0.5680645161290321</v>
      </c>
      <c r="M35" s="322">
        <f t="shared" si="1"/>
        <v>2.2125000000000004</v>
      </c>
      <c r="N35" s="325">
        <f t="shared" si="1"/>
        <v>0.355</v>
      </c>
      <c r="O35" s="326">
        <f t="shared" si="1"/>
        <v>449.2258064516129</v>
      </c>
      <c r="P35" s="345">
        <f t="shared" si="1"/>
        <v>166.2258064516129</v>
      </c>
      <c r="Q35" s="338">
        <f t="shared" si="1"/>
        <v>27.096774193548388</v>
      </c>
      <c r="R35" s="329">
        <f t="shared" si="1"/>
        <v>25.75</v>
      </c>
      <c r="S35" s="325">
        <f t="shared" si="1"/>
        <v>7.935</v>
      </c>
      <c r="T35" s="330">
        <f t="shared" si="1"/>
        <v>1.883809677560103</v>
      </c>
      <c r="U35" s="349">
        <f t="shared" si="1"/>
        <v>27.200000000000003</v>
      </c>
      <c r="V35" s="350">
        <f t="shared" si="1"/>
        <v>1.6099999999999999</v>
      </c>
      <c r="W35" s="351">
        <f t="shared" si="1"/>
        <v>232.5</v>
      </c>
      <c r="X35" s="352">
        <f t="shared" si="1"/>
        <v>84.5</v>
      </c>
      <c r="Y35" s="353">
        <f t="shared" si="1"/>
        <v>5</v>
      </c>
      <c r="Z35" s="335">
        <f t="shared" si="1"/>
        <v>7.7125</v>
      </c>
      <c r="AA35" s="336">
        <f t="shared" si="1"/>
        <v>7.94875</v>
      </c>
      <c r="AB35" s="337">
        <f t="shared" si="1"/>
        <v>1418.5</v>
      </c>
      <c r="AC35" s="338">
        <f t="shared" si="1"/>
        <v>1266.75</v>
      </c>
      <c r="AD35" s="354"/>
      <c r="AE35" s="355"/>
      <c r="AF35" s="356"/>
    </row>
    <row r="36" spans="1:30" ht="13.5" customHeight="1" thickBot="1">
      <c r="A36" s="357" t="s">
        <v>98</v>
      </c>
      <c r="B36" s="358"/>
      <c r="C36" s="359"/>
      <c r="D36" s="360"/>
      <c r="E36" s="360"/>
      <c r="F36" s="360"/>
      <c r="G36" s="361"/>
      <c r="H36" s="361"/>
      <c r="I36" s="362">
        <f>'[7]07.2015.1 Rap.'!I36</f>
        <v>1407.8970000000002</v>
      </c>
      <c r="J36" s="363">
        <f>'[7]07.2015.2 Rap.'!C35</f>
        <v>1304.0330900000001</v>
      </c>
      <c r="K36" s="364">
        <f>'[7]07.2015.2 Rap.'!D35</f>
        <v>487.6618</v>
      </c>
      <c r="L36" s="365">
        <f>'[7]07.2015.2 Rap.'!G35</f>
        <v>130.72455</v>
      </c>
      <c r="M36" s="366"/>
      <c r="N36" s="366"/>
      <c r="O36" s="367">
        <f>'[7]07.2015.3 Rap.'!C35</f>
        <v>103535.236</v>
      </c>
      <c r="P36" s="368">
        <f>'[7]07.2015.3 Rap.'!D35</f>
        <v>38143.48999999999</v>
      </c>
      <c r="Q36" s="369">
        <f>'[7]07.2015.3 Rap.'!G35</f>
        <v>6268.914</v>
      </c>
      <c r="R36" s="360"/>
      <c r="S36" s="366"/>
      <c r="T36" s="361"/>
      <c r="U36" s="370"/>
      <c r="V36" s="370"/>
      <c r="W36" s="370"/>
      <c r="X36" s="370"/>
      <c r="Y36" s="370"/>
      <c r="Z36" s="370"/>
      <c r="AA36" s="370"/>
      <c r="AB36" s="370"/>
      <c r="AC36" s="370"/>
      <c r="AD36" s="371"/>
    </row>
    <row r="37" spans="1:30" ht="13.5" customHeight="1" thickBot="1">
      <c r="A37" s="372" t="s">
        <v>99</v>
      </c>
      <c r="B37" s="373"/>
      <c r="C37" s="359"/>
      <c r="D37" s="360"/>
      <c r="E37" s="360"/>
      <c r="F37" s="360"/>
      <c r="G37" s="361"/>
      <c r="H37" s="361"/>
      <c r="I37" s="374">
        <f>'[7]07.2015.1 Rap.'!I37</f>
        <v>45.41603225806452</v>
      </c>
      <c r="J37" s="375">
        <f>'[7]07.2015.2 Rap.'!C36</f>
        <v>42.0655835483871</v>
      </c>
      <c r="K37" s="376">
        <f>'[7]07.2015.2 Rap.'!D36</f>
        <v>15.731025806451614</v>
      </c>
      <c r="L37" s="377">
        <f>'[7]07.2015.2 Rap.'!G36</f>
        <v>4.2169209677419355</v>
      </c>
      <c r="M37" s="366"/>
      <c r="N37" s="366"/>
      <c r="O37" s="378">
        <f>'[7]07.2015.3 Rap.'!C36</f>
        <v>3339.8463225806454</v>
      </c>
      <c r="P37" s="379">
        <f>'[7]07.2015.3 Rap.'!D36</f>
        <v>1230.4351612903222</v>
      </c>
      <c r="Q37" s="380">
        <f>'[7]07.2015.3 Rap.'!G36</f>
        <v>202.2230322580645</v>
      </c>
      <c r="R37" s="360"/>
      <c r="S37" s="366"/>
      <c r="T37" s="361"/>
      <c r="U37" s="370"/>
      <c r="V37" s="370"/>
      <c r="W37" s="370"/>
      <c r="X37" s="370"/>
      <c r="Y37" s="370"/>
      <c r="Z37" s="370"/>
      <c r="AA37" s="370"/>
      <c r="AB37" s="370"/>
      <c r="AC37" s="370"/>
      <c r="AD37" s="381"/>
    </row>
    <row r="38" spans="1:30" ht="13.5" customHeight="1" thickBot="1">
      <c r="A38" s="357" t="s">
        <v>100</v>
      </c>
      <c r="B38" s="358"/>
      <c r="C38" s="370"/>
      <c r="D38" s="370"/>
      <c r="E38" s="370"/>
      <c r="F38" s="370"/>
      <c r="G38" s="370"/>
      <c r="H38" s="370"/>
      <c r="I38" s="382"/>
      <c r="J38" s="383">
        <f>'[7]07.2015.2 Rap.'!C37</f>
        <v>19120.719794721397</v>
      </c>
      <c r="K38" s="382"/>
      <c r="L38" s="382"/>
      <c r="M38" s="370"/>
      <c r="N38" s="384"/>
      <c r="O38" s="385">
        <f>'[7]07.2015.3 Rap.'!C37</f>
        <v>25691.125558312655</v>
      </c>
      <c r="P38" s="386"/>
      <c r="Q38" s="382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</row>
    <row r="39" spans="1:30" ht="15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84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</row>
    <row r="40" spans="1:30" ht="15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84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</row>
    <row r="41" spans="1:30" ht="15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84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2015-08-10T10:06:46Z</dcterms:modified>
  <cp:category/>
  <cp:version/>
  <cp:contentType/>
  <cp:contentStatus/>
</cp:coreProperties>
</file>